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<sst xmlns="http://schemas.openxmlformats.org/spreadsheetml/2006/main" uniqueCount="161">
  <si>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Tableau de suivi des actions</t>
  </si>
  <si>
    <t>Thème</t>
  </si>
  <si>
    <t>Sous-thème</t>
  </si>
  <si>
    <t>Action</t>
  </si>
  <si>
    <t>Indicateurs</t>
  </si>
  <si>
    <t>Montant
prévisionnel
(k€ HT)</t>
  </si>
  <si>
    <t>Montant
dépensé
(k€ HT)</t>
  </si>
  <si>
    <t>Indicateurs d'avancement</t>
  </si>
  <si>
    <t>Niveau de réalisation
(%)</t>
  </si>
  <si>
    <t>État initial</t>
  </si>
  <si>
    <t>État final</t>
  </si>
  <si>
    <t>État actuel</t>
  </si>
  <si>
    <t>A- Une offre balnéaire de qualité</t>
  </si>
  <si>
    <t>A.1-Sécurisation sanitaire</t>
  </si>
  <si>
    <t>A.1.1 - Mise à jour et suivi des profils de baignade</t>
  </si>
  <si>
    <t>Etat des lieux</t>
  </si>
  <si>
    <t>Mise à jour des profils de baignade</t>
  </si>
  <si>
    <t>Rédaction d'un plan de gestion actif</t>
  </si>
  <si>
    <t>A.1.2 - Mise en conformité des stations d’épuration collectives littorales</t>
  </si>
  <si>
    <t>Volumes d'eaux usées déversées dans le milieu naturel sans traitement  / Volumes d'eaux usées traités par les STEP</t>
  </si>
  <si>
    <t>(Volumes d'eaux usées déversés dans le milieu naturel sans traitement par temps sec) /  (Volumes d'eaux usées traités par les STEP par temps sec +Volumes d'eaux usées déversés dans le milieu naturel sans traitement par temps sec)</t>
  </si>
  <si>
    <t>A.1.3 - Amélioration de la qualité de l’assainissement des particuliers</t>
  </si>
  <si>
    <t>% assainissement collectif</t>
  </si>
  <si>
    <t>A.1.4 - Mise en conformité des ANC dans les zones sanitaires prioritaires</t>
  </si>
  <si>
    <t>Utilisation de la DFAP</t>
  </si>
  <si>
    <t>Relevés des SPANC lors des cessions immobilières</t>
  </si>
  <si>
    <t>A.1.5 - Régularisation administrative et technique des rejets non domestiques</t>
  </si>
  <si>
    <t xml:space="preserve">Nombre de conventions de déversement </t>
  </si>
  <si>
    <t>Nombre équipements prétraitement installés</t>
  </si>
  <si>
    <t>A.2-Aménagements et équipements récréatifs</t>
  </si>
  <si>
    <t>A.2.1 - Valorisation environnementale des espaces balnéaires</t>
  </si>
  <si>
    <t>Etude préalable</t>
  </si>
  <si>
    <t>Signature de la charte zéro déchets plastiques</t>
  </si>
  <si>
    <t>Actions de valorisation et sensibilisation</t>
  </si>
  <si>
    <t>B- Une filière nautique responsable</t>
  </si>
  <si>
    <t>B.1-Organisation des zones de mouillages</t>
  </si>
  <si>
    <t>B.1.1 - Identification des besoins et des attentes en mouillages sur l’ensemble du littoral</t>
  </si>
  <si>
    <t>Validation de l'état des lieux sur les mouillages de la Grande Baie Martinique</t>
  </si>
  <si>
    <t>Organisation d'un atelier de concertation avec les plaisanciers de la Grande Baie Martinique</t>
  </si>
  <si>
    <t>Organisation d'une commission nautique de la Grande Baie Martinique</t>
  </si>
  <si>
    <t>Validation d'une gouvernance des mouillages de la Grande Baie Martinique</t>
  </si>
  <si>
    <t>B.1.2 - Accompagnement à la création de ZMEL sur l’ensemble du littoral</t>
  </si>
  <si>
    <t>Nbr de ZMEL créé</t>
  </si>
  <si>
    <t>B.1.3 - Mise en réseau des ZMEL</t>
  </si>
  <si>
    <t>Création d'une application</t>
  </si>
  <si>
    <t>B.2-Des ports de plaisance à haute qualité environnemental</t>
  </si>
  <si>
    <t>B.2.1 - Obtention de la certification européenne « Ports Propres » pour l’ensemble des ports de plaisance</t>
  </si>
  <si>
    <t>Diagnostics et plans d'actions</t>
  </si>
  <si>
    <t>Mise en oeuvre des plans d'actions</t>
  </si>
  <si>
    <t>B.2.1.1 - Certification "Ports Propres" - Port de l'Etang Z'Abricots</t>
  </si>
  <si>
    <t>Mise en place et gestion d’un point propre</t>
  </si>
  <si>
    <t>Traitement des huiles alimentaires usagées et entretien des bacs à graisse des restaurateurs</t>
  </si>
  <si>
    <t>Équipements de la station de distribution de carburants</t>
  </si>
  <si>
    <t>Maîtrise des consommations d’eau</t>
  </si>
  <si>
    <t>Maîtrise des consommations énergétiques</t>
  </si>
  <si>
    <t>Formation et sensibilisation du personnel portuaire</t>
  </si>
  <si>
    <t>B.2.1.2 - Certification "Ports Propres - Port Cohé</t>
  </si>
  <si>
    <t>B.2.1.3 - Certification "Ports Propres" - Marina de la Pointe du Bout</t>
  </si>
  <si>
    <t>B.2.2 - Modernisation et amélioration des performances environnementales de l’aire technique de plaisance</t>
  </si>
  <si>
    <t>Aménagement d'un dispositif de collecte des eaux de process et de ruissellement</t>
  </si>
  <si>
    <t>Aménagement d'un espace de collecte des déchets de carénage</t>
  </si>
  <si>
    <t>Remise en service du traitement des eaux de carénage</t>
  </si>
  <si>
    <t>B.2.3 - Lutte contre le carénage sauvage</t>
  </si>
  <si>
    <t>Elaboration d'un plan d'action et d'information des usagers</t>
  </si>
  <si>
    <t>Information auprès des usagers</t>
  </si>
  <si>
    <t>B.3-Une filière nautique intégrée</t>
  </si>
  <si>
    <t>B.3.1 - Elimination des épaves des navires et filière de recyclage des BPHU</t>
  </si>
  <si>
    <t>Nombre de bateaux déconstruits</t>
  </si>
  <si>
    <t>B.3.2 - Création d'une filières de traitement des déchets maritimes</t>
  </si>
  <si>
    <t>Etat des lieux des filières de déchets existantes</t>
  </si>
  <si>
    <t>Création d'une filière spécialisée</t>
  </si>
  <si>
    <t>B.3.3 - Création d’une filière de traitement des sédiments de dragage</t>
  </si>
  <si>
    <t>B.3.4 - Réduction de l'impact lié à la circulation des navires sur les cétacés</t>
  </si>
  <si>
    <t>Phase 1 : Cartographie acoustique</t>
  </si>
  <si>
    <t>Phase 2 : Observations, enregistrements et recherches</t>
  </si>
  <si>
    <t>C- De la Terre vers la Mer</t>
  </si>
  <si>
    <t>C.1-Restauration des milieux naturels</t>
  </si>
  <si>
    <t>C.1.1 - Etude préalable à la réalisation d’actions de reconquête de zones de mangrove</t>
  </si>
  <si>
    <t>Identification des 5 sites</t>
  </si>
  <si>
    <t>Définition des 5 protocoles</t>
  </si>
  <si>
    <t>Estimation du coût pour chaque site</t>
  </si>
  <si>
    <t>C.1.2 - Actions de reconquête de zones de mangrove</t>
  </si>
  <si>
    <t xml:space="preserve">Mise en œuvre de 5 chantiers de reconquête de mangroves </t>
  </si>
  <si>
    <t>Nombre d'actions incluant le grand public et les scolaire</t>
  </si>
  <si>
    <t>C.1.2.1 - Zone de Lézarde Nord</t>
  </si>
  <si>
    <t>Campagne de replantation de propagules</t>
  </si>
  <si>
    <t>Suivi de la croissance des palétuviers</t>
  </si>
  <si>
    <t>C.1.2.2 - Zone de Lézarde Sud</t>
  </si>
  <si>
    <t>C.1.2.3 - Zone de Port Cohé</t>
  </si>
  <si>
    <t>Mise en culture</t>
  </si>
  <si>
    <t>Réalisation d'un atelier pédagogique</t>
  </si>
  <si>
    <t>C.1.2.4 - Zone de Canal Cocotte</t>
  </si>
  <si>
    <t>Suivi et entretien</t>
  </si>
  <si>
    <t>C.1.2.5 - Zone de Rivière Pierre</t>
  </si>
  <si>
    <t>Réalisation d'une aire pédagogique</t>
  </si>
  <si>
    <t>C.1.3 - Projet en génie écologique ZAB</t>
  </si>
  <si>
    <t>Etat des lieux et études préalables</t>
  </si>
  <si>
    <t>Déploiement des systèmes d'accrétion sédimentaire</t>
  </si>
  <si>
    <t>Suivi de l'accrétion</t>
  </si>
  <si>
    <t>Plantation de palétuviers</t>
  </si>
  <si>
    <t>C.1.4 - Opérations de nettoyage de sites</t>
  </si>
  <si>
    <t>Nombre d’opérations organisées</t>
  </si>
  <si>
    <t xml:space="preserve">Poids des déchets récoltés (tonnes) </t>
  </si>
  <si>
    <t>Public ayant participé aux opérations</t>
  </si>
  <si>
    <t>C.1.5 - Etude pour la réduction du transfert des macrodéchets des rivières à la mer</t>
  </si>
  <si>
    <t>Etude de caractérisation des déchets</t>
  </si>
  <si>
    <t>5 propositions d’opérations</t>
  </si>
  <si>
    <t>Identification de sites test</t>
  </si>
  <si>
    <t>C.1.6 - Opérations de collecte, traitement et valorisation des déchets de rivières</t>
  </si>
  <si>
    <t>Nombre d’opérations mises en œuvre</t>
  </si>
  <si>
    <t>Poids des déchets collectés</t>
  </si>
  <si>
    <t>C.1.7 - Étude sur l’érosion des sols et les transferts sédimentaires du bassin versant de la Lézarde</t>
  </si>
  <si>
    <t>Etat des lieux (Tache 1)</t>
  </si>
  <si>
    <t>Carte Erosion par ruissellement (Tache 2)</t>
  </si>
  <si>
    <t>Carte Erosion par MVT (Tache 3)</t>
  </si>
  <si>
    <t>Carte Plan d'action (Tache 4) + fiches associés</t>
  </si>
  <si>
    <t>C.1.8 - Action de réduction des apports sédimentaires et phytosanitaires dans la baie</t>
  </si>
  <si>
    <t>C.1.9 - Programme scientifique de recherche pour la restauration de l’état écologique de la Grande Sèche</t>
  </si>
  <si>
    <t>Montant engagé</t>
  </si>
  <si>
    <t>Suivi scientifique</t>
  </si>
  <si>
    <t>C.2-Valorisation du patrimoine naturel de la baie</t>
  </si>
  <si>
    <t>C.2.1 - Identification et mise en valeur des éléments historiques patrimoniaux et écologiques sur le pourtour de la baie</t>
  </si>
  <si>
    <t>Bibliographie</t>
  </si>
  <si>
    <t>Rédaction des fiches</t>
  </si>
  <si>
    <t>C.2.2 - Création d’un sentier littoral le long de la baie de Fort de France</t>
  </si>
  <si>
    <t xml:space="preserve">Nbr de km de sentier créé </t>
  </si>
  <si>
    <t>% littoral accessible par le sentier</t>
  </si>
  <si>
    <t>C.2.3 - Programme Réciprocité</t>
  </si>
  <si>
    <t>C.2.3.1 - Réciprocité Rangers (en cours de rédaction)</t>
  </si>
  <si>
    <t>C.2.3.2 - Réciprocité Contact</t>
  </si>
  <si>
    <t>C.2.3.3 - Réciprocité Morne Cabri</t>
  </si>
  <si>
    <t xml:space="preserve">o	Enlèvement et tri de macro déchets et dépôt dans les filières adaptées  o	Suppression de 2000m²d’atterrissements pour laisser naturellement la mangrove se régénérer  o	Plantation de 300 arbres et arbustes (espèces spécifiques du milieu  présentes sur site ou rares) dans l’espace boisé et sur le parking grâce au concours de l’association Entreprises &amp;amp; Environnement avec laquelle nous avons signé un partenariat le 15 novembre dernier. o	Réhabilitation de la mare et de son environnement immédiat </t>
  </si>
  <si>
    <t>C.2.3.4 - Réciprocité Longvilliers (en cours de rédaction)</t>
  </si>
  <si>
    <t>C.2.3.5 - Réciprocité Reboisement</t>
  </si>
  <si>
    <t>C.2.3.6 - Réciprocité Cohé (en cours de rédaction)</t>
  </si>
  <si>
    <t>C.2.4 - Aménagement et valorisation de la forêt de Montgérald</t>
  </si>
  <si>
    <t>Aménagement</t>
  </si>
  <si>
    <t>Actions de communication et sensibilisation</t>
  </si>
  <si>
    <t>C.2.5 - Classement et mise en œuvre de la Réserve Naturelle Territoriale de la Baie de Génipa</t>
  </si>
  <si>
    <t>Délibération approuvant le classement en réserve naturelle de la mangrove de Génipa</t>
  </si>
  <si>
    <t xml:space="preserve">Elaboration du plan de gestion </t>
  </si>
  <si>
    <t>Recrutement d’une équipe dédiée</t>
  </si>
  <si>
    <t>C.2.6 - Plan de Gestion d’une aire marine autour de l’ilet Ramier</t>
  </si>
  <si>
    <t>Sensibilisation des marins pêcheurs (CRPMEM) à l'intérêt écologique de la zone</t>
  </si>
  <si>
    <t>Analyse de l'assainissement de la zone (STEP Anse Marette)</t>
  </si>
  <si>
    <t>Mise en place d'un suivi scientifique</t>
  </si>
  <si>
    <t>Missions de surveillance et police</t>
  </si>
  <si>
    <t>D- Faire vivre le contrat</t>
  </si>
  <si>
    <t>D.1-Sensibilisation des scolaires et du grand public</t>
  </si>
  <si>
    <t>D.1.1 - Sensibilisation du grand public</t>
  </si>
  <si>
    <t>Nombres d'actions de sensibilisation</t>
  </si>
  <si>
    <t>D.1.2 - Sensibilisation des partenaires</t>
  </si>
  <si>
    <t>Nombre d'actions de sensibilisation</t>
  </si>
  <si>
    <t>D.1.3 - Sensibilisation des scolaires</t>
  </si>
  <si>
    <t>D.1.4 - Création d'aires éducatives</t>
  </si>
  <si>
    <t>Nombre d'aires</t>
  </si>
  <si>
    <t>D.2-Animation, gestion et suivi du contrat de baie</t>
  </si>
  <si>
    <t>D.2.1 - Suivi renforcé de la baie de Fort de France</t>
  </si>
  <si>
    <t>Rapports annuels des deux réseaux</t>
  </si>
  <si>
    <t>D.2.2 - Animation et gestion du Contrat</t>
  </si>
  <si>
    <t>Total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</si>
</sst>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9EEF2"/>
        <bgColor rgb="FF000000"/>
      </patternFill>
    </fill>
    <fill>
      <patternFill patternType="solid">
        <fgColor rgb="FF8ECFDB"/>
        <bgColor rgb="FF000000"/>
      </patternFill>
    </fill>
    <fill>
      <patternFill patternType="solid">
        <fgColor rgb="FFDADF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0" numFmtId="0" fillId="2" borderId="1" applyFont="0" applyNumberFormat="0" applyFill="1" applyBorder="1" applyAlignment="0">
      <alignment horizontal="general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general" vertical="center" textRotation="0" wrapText="true" shrinkToFit="false"/>
    </xf>
    <xf xfId="0" fontId="0" numFmtId="0" fillId="4" borderId="1" applyFont="0" applyNumberFormat="0" applyFill="1" applyBorder="1" applyAlignment="0">
      <alignment horizontal="general" vertical="bottom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center" vertical="center" textRotation="0" wrapText="true" shrinkToFit="false"/>
    </xf>
    <xf xfId="0" fontId="0" numFmtId="0" fillId="3" borderId="1" applyFont="0" applyNumberFormat="0" applyFill="1" applyBorder="1" applyAlignment="0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CGBM-Mars-2020@2x-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285750</xdr:rowOff>
    </xdr:from>
    <xdr:ext cx="1352550" cy="1428750"/>
    <xdr:pic>
      <xdr:nvPicPr>
        <xdr:cNvPr id="1" name="Contrat de baie" descr="Contrat de bai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4"/>
  <sheetViews>
    <sheetView tabSelected="1" workbookViewId="0" zoomScale="85" showGridLines="true" showRowColHeaders="1">
      <selection activeCell="A2" sqref="A2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50" customWidth="true" style="0"/>
    <col min="4" max="4" width="50" customWidth="true" style="0"/>
    <col min="5" max="5" width="16" customWidth="true" style="0"/>
    <col min="6" max="6" width="16" customWidth="true" style="0"/>
    <col min="7" max="7" width="16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</cols>
  <sheetData>
    <row r="1" spans="1:11" customHeight="1" ht="15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/>
      <c r="I2" s="2"/>
      <c r="J2" s="1" t="s">
        <v>8</v>
      </c>
      <c r="K2" s="2"/>
    </row>
    <row r="3" spans="1:11" customHeight="1" ht="30">
      <c r="A3" s="2"/>
      <c r="B3" s="2"/>
      <c r="C3" s="2"/>
      <c r="D3" s="2"/>
      <c r="E3" s="2"/>
      <c r="F3" s="2"/>
      <c r="G3" s="10" t="s">
        <v>9</v>
      </c>
      <c r="H3" s="10" t="s">
        <v>10</v>
      </c>
      <c r="I3" s="10" t="s">
        <v>11</v>
      </c>
      <c r="J3" s="2"/>
      <c r="K3" s="2"/>
    </row>
    <row r="4" spans="1:11">
      <c r="A4" s="3" t="s">
        <v>12</v>
      </c>
      <c r="B4" s="3" t="s">
        <v>13</v>
      </c>
      <c r="C4" s="6" t="s">
        <v>14</v>
      </c>
      <c r="D4" s="7" t="s">
        <v>15</v>
      </c>
      <c r="E4" s="8">
        <v>90</v>
      </c>
      <c r="F4" s="7"/>
      <c r="G4" s="11">
        <v>0</v>
      </c>
      <c r="H4" s="11">
        <v>1</v>
      </c>
      <c r="I4" s="11">
        <v>1</v>
      </c>
      <c r="J4" s="11">
        <v>100</v>
      </c>
      <c r="K4" s="8">
        <f>round(sum(J4:J6)/count(J4:J6),2)</f>
        <v>100</v>
      </c>
    </row>
    <row r="5" spans="1:11">
      <c r="A5" s="2"/>
      <c r="B5" s="2"/>
      <c r="C5" s="7"/>
      <c r="D5" s="7" t="s">
        <v>16</v>
      </c>
      <c r="E5" s="7"/>
      <c r="F5" s="7"/>
      <c r="G5" s="11">
        <v>0</v>
      </c>
      <c r="H5" s="11">
        <v>1</v>
      </c>
      <c r="I5" s="11">
        <v>1</v>
      </c>
      <c r="J5" s="11">
        <v>100</v>
      </c>
      <c r="K5" s="7"/>
    </row>
    <row r="6" spans="1:11">
      <c r="A6" s="2"/>
      <c r="B6" s="2"/>
      <c r="C6" s="7"/>
      <c r="D6" s="7" t="s">
        <v>17</v>
      </c>
      <c r="E6" s="7"/>
      <c r="F6" s="7"/>
      <c r="G6" s="11">
        <v>0</v>
      </c>
      <c r="H6" s="11">
        <v>1</v>
      </c>
      <c r="I6" s="11">
        <v>1</v>
      </c>
      <c r="J6" s="11">
        <v>100</v>
      </c>
      <c r="K6" s="7"/>
    </row>
    <row r="7" spans="1:11">
      <c r="A7" s="2"/>
      <c r="B7" s="2"/>
      <c r="C7" s="3" t="s">
        <v>18</v>
      </c>
      <c r="D7" s="2" t="s">
        <v>19</v>
      </c>
      <c r="E7" s="1">
        <v>11980</v>
      </c>
      <c r="F7" s="2"/>
      <c r="G7" s="2"/>
      <c r="H7" s="2"/>
      <c r="I7" s="2"/>
      <c r="J7" s="10">
        <v>50</v>
      </c>
      <c r="K7" s="1">
        <f>round(sum(J7:J8)/count(J7:J8),2)</f>
        <v>25</v>
      </c>
    </row>
    <row r="8" spans="1:11">
      <c r="A8" s="2"/>
      <c r="B8" s="2"/>
      <c r="C8" s="2"/>
      <c r="D8" s="2" t="s">
        <v>20</v>
      </c>
      <c r="E8" s="2"/>
      <c r="F8" s="2"/>
      <c r="G8" s="2"/>
      <c r="H8" s="2"/>
      <c r="I8" s="2"/>
      <c r="J8" s="10">
        <v>0</v>
      </c>
      <c r="K8" s="2"/>
    </row>
    <row r="9" spans="1:11">
      <c r="A9" s="2"/>
      <c r="B9" s="2"/>
      <c r="C9" s="6" t="s">
        <v>21</v>
      </c>
      <c r="D9" s="7" t="s">
        <v>22</v>
      </c>
      <c r="E9" s="8">
        <v>1075</v>
      </c>
      <c r="F9" s="7"/>
      <c r="G9" s="7"/>
      <c r="H9" s="11">
        <v>60</v>
      </c>
      <c r="I9" s="7"/>
      <c r="J9" s="11">
        <v>30</v>
      </c>
      <c r="K9" s="8">
        <f>J9</f>
        <v>30</v>
      </c>
    </row>
    <row r="10" spans="1:11">
      <c r="A10" s="2"/>
      <c r="B10" s="2"/>
      <c r="C10" s="3" t="s">
        <v>23</v>
      </c>
      <c r="D10" s="2" t="s">
        <v>24</v>
      </c>
      <c r="E10" s="1">
        <v>250</v>
      </c>
      <c r="F10" s="2"/>
      <c r="G10" s="2"/>
      <c r="H10" s="2"/>
      <c r="I10" s="2"/>
      <c r="J10" s="10">
        <v>0</v>
      </c>
      <c r="K10" s="1">
        <f>round(sum(J10:J11)/count(J10:J11),2)</f>
        <v>0</v>
      </c>
    </row>
    <row r="11" spans="1:11">
      <c r="A11" s="2"/>
      <c r="B11" s="2"/>
      <c r="C11" s="2"/>
      <c r="D11" s="2" t="s">
        <v>25</v>
      </c>
      <c r="E11" s="2"/>
      <c r="F11" s="2"/>
      <c r="G11" s="2"/>
      <c r="H11" s="2"/>
      <c r="I11" s="2"/>
      <c r="J11" s="10">
        <v>0</v>
      </c>
      <c r="K11" s="2"/>
    </row>
    <row r="12" spans="1:11">
      <c r="A12" s="2"/>
      <c r="B12" s="2"/>
      <c r="C12" s="6" t="s">
        <v>26</v>
      </c>
      <c r="D12" s="7" t="s">
        <v>27</v>
      </c>
      <c r="E12" s="7"/>
      <c r="F12" s="7"/>
      <c r="G12" s="11">
        <v>8</v>
      </c>
      <c r="H12" s="7"/>
      <c r="I12" s="11">
        <v>9</v>
      </c>
      <c r="J12" s="11">
        <v>0</v>
      </c>
      <c r="K12" s="8">
        <f>round(sum(J12:J13)/count(J12:J13),2)</f>
        <v>0</v>
      </c>
    </row>
    <row r="13" spans="1:11">
      <c r="A13" s="2"/>
      <c r="B13" s="2"/>
      <c r="C13" s="7"/>
      <c r="D13" s="7" t="s">
        <v>28</v>
      </c>
      <c r="E13" s="7"/>
      <c r="F13" s="7"/>
      <c r="G13" s="7"/>
      <c r="H13" s="7"/>
      <c r="I13" s="7"/>
      <c r="J13" s="11">
        <v>0</v>
      </c>
      <c r="K13" s="7"/>
    </row>
    <row r="14" spans="1:11">
      <c r="A14" s="2"/>
      <c r="B14" s="3" t="s">
        <v>29</v>
      </c>
      <c r="C14" s="3" t="s">
        <v>30</v>
      </c>
      <c r="D14" s="2" t="s">
        <v>31</v>
      </c>
      <c r="E14" s="1">
        <v>210</v>
      </c>
      <c r="F14" s="2"/>
      <c r="G14" s="2"/>
      <c r="H14" s="2"/>
      <c r="I14" s="2"/>
      <c r="J14" s="10">
        <v>20</v>
      </c>
      <c r="K14" s="1">
        <f>round(sum(J14:J16)/count(J14:J16),2)</f>
        <v>6.67</v>
      </c>
    </row>
    <row r="15" spans="1:11">
      <c r="A15" s="2"/>
      <c r="B15" s="2"/>
      <c r="C15" s="2"/>
      <c r="D15" s="2" t="s">
        <v>32</v>
      </c>
      <c r="E15" s="2"/>
      <c r="F15" s="2"/>
      <c r="G15" s="2"/>
      <c r="H15" s="2"/>
      <c r="I15" s="2"/>
      <c r="J15" s="10">
        <v>0</v>
      </c>
      <c r="K15" s="2"/>
    </row>
    <row r="16" spans="1:11">
      <c r="A16" s="2"/>
      <c r="B16" s="2"/>
      <c r="C16" s="2"/>
      <c r="D16" s="2" t="s">
        <v>33</v>
      </c>
      <c r="E16" s="2"/>
      <c r="F16" s="2"/>
      <c r="G16" s="2"/>
      <c r="H16" s="2"/>
      <c r="I16" s="2"/>
      <c r="J16" s="10">
        <v>0</v>
      </c>
      <c r="K16" s="2"/>
    </row>
    <row r="17" spans="1:11">
      <c r="A17" s="4"/>
      <c r="B17" s="4"/>
      <c r="C17" s="4"/>
      <c r="D17" s="4"/>
      <c r="E17" s="9">
        <v>13605</v>
      </c>
      <c r="F17" s="4"/>
      <c r="G17" s="4"/>
      <c r="H17" s="4"/>
      <c r="I17" s="4"/>
      <c r="J17" s="4"/>
      <c r="K17" s="9">
        <f>round(sum(K4:K14)/6,2)</f>
        <v>26.95</v>
      </c>
    </row>
    <row r="18" spans="1:11">
      <c r="A18" s="3" t="s">
        <v>34</v>
      </c>
      <c r="B18" s="3" t="s">
        <v>35</v>
      </c>
      <c r="C18" s="6" t="s">
        <v>36</v>
      </c>
      <c r="D18" s="7" t="s">
        <v>37</v>
      </c>
      <c r="E18" s="8">
        <v>79530</v>
      </c>
      <c r="F18" s="7"/>
      <c r="G18" s="11">
        <v>0</v>
      </c>
      <c r="H18" s="11">
        <v>1</v>
      </c>
      <c r="I18" s="11">
        <v>0</v>
      </c>
      <c r="J18" s="11">
        <v>100</v>
      </c>
      <c r="K18" s="8">
        <f>round(sum(J18:J21)/count(J18:J21),2)</f>
        <v>75</v>
      </c>
    </row>
    <row r="19" spans="1:11">
      <c r="A19" s="2"/>
      <c r="B19" s="2"/>
      <c r="C19" s="7"/>
      <c r="D19" s="7" t="s">
        <v>38</v>
      </c>
      <c r="E19" s="7"/>
      <c r="F19" s="7"/>
      <c r="G19" s="11">
        <v>0</v>
      </c>
      <c r="H19" s="11">
        <v>1</v>
      </c>
      <c r="I19" s="11">
        <v>0</v>
      </c>
      <c r="J19" s="11">
        <v>100</v>
      </c>
      <c r="K19" s="7"/>
    </row>
    <row r="20" spans="1:11">
      <c r="A20" s="2"/>
      <c r="B20" s="2"/>
      <c r="C20" s="7"/>
      <c r="D20" s="7" t="s">
        <v>39</v>
      </c>
      <c r="E20" s="7"/>
      <c r="F20" s="7"/>
      <c r="G20" s="11">
        <v>0</v>
      </c>
      <c r="H20" s="11">
        <v>1</v>
      </c>
      <c r="I20" s="11">
        <v>0</v>
      </c>
      <c r="J20" s="11">
        <v>100</v>
      </c>
      <c r="K20" s="7"/>
    </row>
    <row r="21" spans="1:11">
      <c r="A21" s="2"/>
      <c r="B21" s="2"/>
      <c r="C21" s="7"/>
      <c r="D21" s="7" t="s">
        <v>40</v>
      </c>
      <c r="E21" s="7"/>
      <c r="F21" s="7"/>
      <c r="G21" s="11">
        <v>0</v>
      </c>
      <c r="H21" s="11">
        <v>1</v>
      </c>
      <c r="I21" s="11">
        <v>0</v>
      </c>
      <c r="J21" s="11">
        <v>0</v>
      </c>
      <c r="K21" s="7"/>
    </row>
    <row r="22" spans="1:11">
      <c r="A22" s="2"/>
      <c r="B22" s="2"/>
      <c r="C22" s="3" t="s">
        <v>41</v>
      </c>
      <c r="D22" s="2" t="s">
        <v>42</v>
      </c>
      <c r="E22" s="1">
        <v>340</v>
      </c>
      <c r="F22" s="2"/>
      <c r="G22" s="2"/>
      <c r="H22" s="2"/>
      <c r="I22" s="2"/>
      <c r="J22" s="10">
        <v>0</v>
      </c>
      <c r="K22" s="1">
        <f>J22</f>
        <v>0</v>
      </c>
    </row>
    <row r="23" spans="1:11">
      <c r="A23" s="2"/>
      <c r="B23" s="2"/>
      <c r="C23" s="6" t="s">
        <v>43</v>
      </c>
      <c r="D23" s="7" t="s">
        <v>44</v>
      </c>
      <c r="E23" s="8">
        <v>175</v>
      </c>
      <c r="F23" s="7"/>
      <c r="G23" s="11">
        <v>0</v>
      </c>
      <c r="H23" s="11">
        <v>1</v>
      </c>
      <c r="I23" s="11">
        <v>0</v>
      </c>
      <c r="J23" s="11">
        <v>0</v>
      </c>
      <c r="K23" s="8">
        <f>J23</f>
        <v>0</v>
      </c>
    </row>
    <row r="24" spans="1:11">
      <c r="A24" s="2"/>
      <c r="B24" s="3" t="s">
        <v>45</v>
      </c>
      <c r="C24" s="3" t="s">
        <v>46</v>
      </c>
      <c r="D24" s="2" t="s">
        <v>47</v>
      </c>
      <c r="E24" s="1">
        <v>75</v>
      </c>
      <c r="F24" s="2"/>
      <c r="G24" s="10">
        <v>0</v>
      </c>
      <c r="H24" s="10">
        <v>2</v>
      </c>
      <c r="I24" s="10">
        <v>1</v>
      </c>
      <c r="J24" s="10">
        <v>50</v>
      </c>
      <c r="K24" s="1">
        <f>round(sum(J24:J25)/count(J24:J25),2)</f>
        <v>37.5</v>
      </c>
    </row>
    <row r="25" spans="1:11">
      <c r="A25" s="2"/>
      <c r="B25" s="2"/>
      <c r="C25" s="2"/>
      <c r="D25" s="2" t="s">
        <v>48</v>
      </c>
      <c r="E25" s="2"/>
      <c r="F25" s="2"/>
      <c r="G25" s="10">
        <v>0</v>
      </c>
      <c r="H25" s="10">
        <v>2</v>
      </c>
      <c r="I25" s="10">
        <v>0</v>
      </c>
      <c r="J25" s="10">
        <v>25</v>
      </c>
      <c r="K25" s="2"/>
    </row>
    <row r="26" spans="1:11">
      <c r="A26" s="2"/>
      <c r="B26" s="2"/>
      <c r="C26" s="6" t="s">
        <v>49</v>
      </c>
      <c r="D26" s="7" t="s">
        <v>50</v>
      </c>
      <c r="E26" s="7"/>
      <c r="F26" s="7"/>
      <c r="G26" s="7"/>
      <c r="H26" s="7"/>
      <c r="I26" s="7"/>
      <c r="J26" s="11">
        <v>100</v>
      </c>
      <c r="K26" s="8">
        <f>round(sum(J26:J31)/count(J26:J31),2)</f>
        <v>50</v>
      </c>
    </row>
    <row r="27" spans="1:11">
      <c r="A27" s="2"/>
      <c r="B27" s="2"/>
      <c r="C27" s="7"/>
      <c r="D27" s="7" t="s">
        <v>51</v>
      </c>
      <c r="E27" s="7"/>
      <c r="F27" s="7"/>
      <c r="G27" s="7"/>
      <c r="H27" s="7"/>
      <c r="I27" s="7"/>
      <c r="J27" s="11">
        <v>100</v>
      </c>
      <c r="K27" s="7"/>
    </row>
    <row r="28" spans="1:11">
      <c r="A28" s="2"/>
      <c r="B28" s="2"/>
      <c r="C28" s="7"/>
      <c r="D28" s="7" t="s">
        <v>52</v>
      </c>
      <c r="E28" s="7"/>
      <c r="F28" s="7"/>
      <c r="G28" s="7"/>
      <c r="H28" s="7"/>
      <c r="I28" s="7"/>
      <c r="J28" s="11">
        <v>100</v>
      </c>
      <c r="K28" s="7"/>
    </row>
    <row r="29" spans="1:11">
      <c r="A29" s="2"/>
      <c r="B29" s="2"/>
      <c r="C29" s="7"/>
      <c r="D29" s="7" t="s">
        <v>53</v>
      </c>
      <c r="E29" s="7"/>
      <c r="F29" s="7"/>
      <c r="G29" s="7"/>
      <c r="H29" s="7"/>
      <c r="I29" s="7"/>
      <c r="J29" s="11">
        <v>0</v>
      </c>
      <c r="K29" s="7"/>
    </row>
    <row r="30" spans="1:11">
      <c r="A30" s="2"/>
      <c r="B30" s="2"/>
      <c r="C30" s="7"/>
      <c r="D30" s="7" t="s">
        <v>54</v>
      </c>
      <c r="E30" s="7"/>
      <c r="F30" s="7"/>
      <c r="G30" s="7"/>
      <c r="H30" s="7"/>
      <c r="I30" s="7"/>
      <c r="J30" s="11">
        <v>0</v>
      </c>
      <c r="K30" s="7"/>
    </row>
    <row r="31" spans="1:11">
      <c r="A31" s="2"/>
      <c r="B31" s="2"/>
      <c r="C31" s="7"/>
      <c r="D31" s="7" t="s">
        <v>55</v>
      </c>
      <c r="E31" s="7"/>
      <c r="F31" s="7"/>
      <c r="G31" s="7"/>
      <c r="H31" s="7"/>
      <c r="I31" s="7"/>
      <c r="J31" s="11">
        <v>0</v>
      </c>
      <c r="K31" s="7"/>
    </row>
    <row r="32" spans="1:11">
      <c r="A32" s="2"/>
      <c r="B32" s="2"/>
      <c r="C32" s="2" t="s">
        <v>56</v>
      </c>
      <c r="D32" s="2"/>
      <c r="E32" s="2"/>
      <c r="F32" s="2"/>
      <c r="G32" s="2"/>
      <c r="H32" s="2"/>
      <c r="I32" s="2"/>
      <c r="J32" s="10">
        <v>0</v>
      </c>
      <c r="K32" s="1">
        <f>J32</f>
        <v>0</v>
      </c>
    </row>
    <row r="33" spans="1:11">
      <c r="A33" s="2"/>
      <c r="B33" s="2"/>
      <c r="C33" s="7" t="s">
        <v>57</v>
      </c>
      <c r="D33" s="7"/>
      <c r="E33" s="7"/>
      <c r="F33" s="7"/>
      <c r="G33" s="7"/>
      <c r="H33" s="7"/>
      <c r="I33" s="7"/>
      <c r="J33" s="11">
        <v>0</v>
      </c>
      <c r="K33" s="8">
        <f>J33</f>
        <v>0</v>
      </c>
    </row>
    <row r="34" spans="1:11">
      <c r="A34" s="2"/>
      <c r="B34" s="2"/>
      <c r="C34" s="3" t="s">
        <v>58</v>
      </c>
      <c r="D34" s="2" t="s">
        <v>59</v>
      </c>
      <c r="E34" s="1">
        <v>200</v>
      </c>
      <c r="F34" s="2"/>
      <c r="G34" s="2"/>
      <c r="H34" s="2"/>
      <c r="I34" s="2"/>
      <c r="J34" s="10">
        <v>0</v>
      </c>
      <c r="K34" s="1">
        <f>round(sum(J34:J36)/count(J34:J36),2)</f>
        <v>33.33</v>
      </c>
    </row>
    <row r="35" spans="1:11">
      <c r="A35" s="2"/>
      <c r="B35" s="2"/>
      <c r="C35" s="2"/>
      <c r="D35" s="2" t="s">
        <v>60</v>
      </c>
      <c r="E35" s="2"/>
      <c r="F35" s="2"/>
      <c r="G35" s="2"/>
      <c r="H35" s="2"/>
      <c r="I35" s="2"/>
      <c r="J35" s="10">
        <v>100</v>
      </c>
      <c r="K35" s="2"/>
    </row>
    <row r="36" spans="1:11">
      <c r="A36" s="2"/>
      <c r="B36" s="2"/>
      <c r="C36" s="2"/>
      <c r="D36" s="2" t="s">
        <v>61</v>
      </c>
      <c r="E36" s="2"/>
      <c r="F36" s="2"/>
      <c r="G36" s="2"/>
      <c r="H36" s="2"/>
      <c r="I36" s="2"/>
      <c r="J36" s="10">
        <v>0</v>
      </c>
      <c r="K36" s="2"/>
    </row>
    <row r="37" spans="1:11">
      <c r="A37" s="2"/>
      <c r="B37" s="2"/>
      <c r="C37" s="6" t="s">
        <v>62</v>
      </c>
      <c r="D37" s="7" t="s">
        <v>15</v>
      </c>
      <c r="E37" s="8">
        <v>30</v>
      </c>
      <c r="F37" s="7"/>
      <c r="G37" s="7"/>
      <c r="H37" s="7"/>
      <c r="I37" s="7"/>
      <c r="J37" s="11">
        <v>75</v>
      </c>
      <c r="K37" s="8">
        <f>round(sum(J37:J39)/count(J37:J39),2)</f>
        <v>41.67</v>
      </c>
    </row>
    <row r="38" spans="1:11">
      <c r="A38" s="2"/>
      <c r="B38" s="2"/>
      <c r="C38" s="7"/>
      <c r="D38" s="7" t="s">
        <v>63</v>
      </c>
      <c r="E38" s="7"/>
      <c r="F38" s="7"/>
      <c r="G38" s="7"/>
      <c r="H38" s="7"/>
      <c r="I38" s="7"/>
      <c r="J38" s="11">
        <v>50</v>
      </c>
      <c r="K38" s="7"/>
    </row>
    <row r="39" spans="1:11">
      <c r="A39" s="2"/>
      <c r="B39" s="2"/>
      <c r="C39" s="7"/>
      <c r="D39" s="7" t="s">
        <v>64</v>
      </c>
      <c r="E39" s="7"/>
      <c r="F39" s="7"/>
      <c r="G39" s="7"/>
      <c r="H39" s="7"/>
      <c r="I39" s="7"/>
      <c r="J39" s="11">
        <v>0</v>
      </c>
      <c r="K39" s="7"/>
    </row>
    <row r="40" spans="1:11">
      <c r="A40" s="2"/>
      <c r="B40" s="3" t="s">
        <v>65</v>
      </c>
      <c r="C40" s="3" t="s">
        <v>66</v>
      </c>
      <c r="D40" s="2" t="s">
        <v>67</v>
      </c>
      <c r="E40" s="1">
        <v>850</v>
      </c>
      <c r="F40" s="2"/>
      <c r="G40" s="10">
        <v>0</v>
      </c>
      <c r="H40" s="10">
        <v>53</v>
      </c>
      <c r="I40" s="10">
        <v>53</v>
      </c>
      <c r="J40" s="10">
        <v>100</v>
      </c>
      <c r="K40" s="1">
        <f>J40</f>
        <v>100</v>
      </c>
    </row>
    <row r="41" spans="1:11">
      <c r="A41" s="2"/>
      <c r="B41" s="2"/>
      <c r="C41" s="6" t="s">
        <v>68</v>
      </c>
      <c r="D41" s="7" t="s">
        <v>69</v>
      </c>
      <c r="E41" s="8">
        <v>180</v>
      </c>
      <c r="F41" s="7"/>
      <c r="G41" s="7"/>
      <c r="H41" s="7"/>
      <c r="I41" s="7"/>
      <c r="J41" s="11">
        <v>0</v>
      </c>
      <c r="K41" s="8">
        <f>round(sum(J41:J42)/count(J41:J42),2)</f>
        <v>0</v>
      </c>
    </row>
    <row r="42" spans="1:11">
      <c r="A42" s="2"/>
      <c r="B42" s="2"/>
      <c r="C42" s="7"/>
      <c r="D42" s="7" t="s">
        <v>70</v>
      </c>
      <c r="E42" s="7"/>
      <c r="F42" s="7"/>
      <c r="G42" s="7"/>
      <c r="H42" s="7"/>
      <c r="I42" s="7"/>
      <c r="J42" s="11">
        <v>0</v>
      </c>
      <c r="K42" s="7"/>
    </row>
    <row r="43" spans="1:11">
      <c r="A43" s="2"/>
      <c r="B43" s="2"/>
      <c r="C43" s="2" t="s">
        <v>71</v>
      </c>
      <c r="D43" s="2"/>
      <c r="E43" s="1">
        <v>150</v>
      </c>
      <c r="F43" s="2"/>
      <c r="G43" s="2"/>
      <c r="H43" s="2"/>
      <c r="I43" s="2"/>
      <c r="J43" s="10">
        <v>0</v>
      </c>
      <c r="K43" s="1">
        <f>J43</f>
        <v>0</v>
      </c>
    </row>
    <row r="44" spans="1:11">
      <c r="A44" s="2"/>
      <c r="B44" s="2"/>
      <c r="C44" s="6" t="s">
        <v>72</v>
      </c>
      <c r="D44" s="7" t="s">
        <v>73</v>
      </c>
      <c r="E44" s="8">
        <v>280</v>
      </c>
      <c r="F44" s="7"/>
      <c r="G44" s="7"/>
      <c r="H44" s="7"/>
      <c r="I44" s="7"/>
      <c r="J44" s="11">
        <v>100</v>
      </c>
      <c r="K44" s="8">
        <f>round(sum(J44:J45)/count(J44:J45),2)</f>
        <v>100</v>
      </c>
    </row>
    <row r="45" spans="1:11">
      <c r="A45" s="2"/>
      <c r="B45" s="2"/>
      <c r="C45" s="7"/>
      <c r="D45" s="7" t="s">
        <v>74</v>
      </c>
      <c r="E45" s="7"/>
      <c r="F45" s="7"/>
      <c r="G45" s="7"/>
      <c r="H45" s="7"/>
      <c r="I45" s="7"/>
      <c r="J45" s="11">
        <v>100</v>
      </c>
      <c r="K45" s="7"/>
    </row>
    <row r="46" spans="1:11">
      <c r="A46" s="4"/>
      <c r="B46" s="4"/>
      <c r="C46" s="4"/>
      <c r="D46" s="4"/>
      <c r="E46" s="9">
        <v>81810</v>
      </c>
      <c r="F46" s="4"/>
      <c r="G46" s="4"/>
      <c r="H46" s="4"/>
      <c r="I46" s="4"/>
      <c r="J46" s="4"/>
      <c r="K46" s="9">
        <f>round(sum(K18:K44)/13,2)</f>
        <v>33.65</v>
      </c>
    </row>
    <row r="47" spans="1:11">
      <c r="A47" s="3" t="s">
        <v>75</v>
      </c>
      <c r="B47" s="3" t="s">
        <v>76</v>
      </c>
      <c r="C47" s="3" t="s">
        <v>77</v>
      </c>
      <c r="D47" s="2" t="s">
        <v>78</v>
      </c>
      <c r="E47" s="1">
        <v>25</v>
      </c>
      <c r="F47" s="2"/>
      <c r="G47" s="10">
        <v>0</v>
      </c>
      <c r="H47" s="10">
        <v>5</v>
      </c>
      <c r="I47" s="10">
        <v>5</v>
      </c>
      <c r="J47" s="10">
        <v>100</v>
      </c>
      <c r="K47" s="1">
        <f>round(sum(J47:J49)/count(J47:J49),2)</f>
        <v>100</v>
      </c>
    </row>
    <row r="48" spans="1:11">
      <c r="A48" s="2"/>
      <c r="B48" s="2"/>
      <c r="C48" s="2"/>
      <c r="D48" s="2" t="s">
        <v>79</v>
      </c>
      <c r="E48" s="2"/>
      <c r="F48" s="2"/>
      <c r="G48" s="10">
        <v>0</v>
      </c>
      <c r="H48" s="10">
        <v>5</v>
      </c>
      <c r="I48" s="10">
        <v>5</v>
      </c>
      <c r="J48" s="10">
        <v>100</v>
      </c>
      <c r="K48" s="2"/>
    </row>
    <row r="49" spans="1:11">
      <c r="A49" s="2"/>
      <c r="B49" s="2"/>
      <c r="C49" s="2"/>
      <c r="D49" s="2" t="s">
        <v>80</v>
      </c>
      <c r="E49" s="2"/>
      <c r="F49" s="2"/>
      <c r="G49" s="10">
        <v>0</v>
      </c>
      <c r="H49" s="10">
        <v>5</v>
      </c>
      <c r="I49" s="10">
        <v>5</v>
      </c>
      <c r="J49" s="10">
        <v>100</v>
      </c>
      <c r="K49" s="2"/>
    </row>
    <row r="50" spans="1:11">
      <c r="A50" s="2"/>
      <c r="B50" s="2"/>
      <c r="C50" s="6" t="s">
        <v>81</v>
      </c>
      <c r="D50" s="7" t="s">
        <v>82</v>
      </c>
      <c r="E50" s="7"/>
      <c r="F50" s="7"/>
      <c r="G50" s="11">
        <v>0</v>
      </c>
      <c r="H50" s="11">
        <v>5</v>
      </c>
      <c r="I50" s="11">
        <v>2</v>
      </c>
      <c r="J50" s="11">
        <v>60</v>
      </c>
      <c r="K50" s="8">
        <f>round(sum(J50:J51)/count(J50:J51),2)</f>
        <v>60</v>
      </c>
    </row>
    <row r="51" spans="1:11">
      <c r="A51" s="2"/>
      <c r="B51" s="2"/>
      <c r="C51" s="7"/>
      <c r="D51" s="7" t="s">
        <v>83</v>
      </c>
      <c r="E51" s="7"/>
      <c r="F51" s="7"/>
      <c r="G51" s="11">
        <v>0</v>
      </c>
      <c r="H51" s="11">
        <v>5</v>
      </c>
      <c r="I51" s="11">
        <v>2</v>
      </c>
      <c r="J51" s="11">
        <v>60</v>
      </c>
      <c r="K51" s="7"/>
    </row>
    <row r="52" spans="1:11">
      <c r="A52" s="2"/>
      <c r="B52" s="2"/>
      <c r="C52" s="3" t="s">
        <v>84</v>
      </c>
      <c r="D52" s="2" t="s">
        <v>85</v>
      </c>
      <c r="E52" s="2"/>
      <c r="F52" s="2"/>
      <c r="G52" s="2"/>
      <c r="H52" s="2"/>
      <c r="I52" s="2"/>
      <c r="J52" s="10">
        <v>100</v>
      </c>
      <c r="K52" s="1">
        <f>round(sum(J52:J53)/count(J52:J53),2)</f>
        <v>75</v>
      </c>
    </row>
    <row r="53" spans="1:11">
      <c r="A53" s="2"/>
      <c r="B53" s="2"/>
      <c r="C53" s="2"/>
      <c r="D53" s="2" t="s">
        <v>86</v>
      </c>
      <c r="E53" s="2"/>
      <c r="F53" s="2"/>
      <c r="G53" s="2"/>
      <c r="H53" s="2"/>
      <c r="I53" s="2"/>
      <c r="J53" s="10">
        <v>50</v>
      </c>
      <c r="K53" s="2"/>
    </row>
    <row r="54" spans="1:11">
      <c r="A54" s="2"/>
      <c r="B54" s="2"/>
      <c r="C54" s="6" t="s">
        <v>87</v>
      </c>
      <c r="D54" s="7" t="s">
        <v>85</v>
      </c>
      <c r="E54" s="7"/>
      <c r="F54" s="7"/>
      <c r="G54" s="7"/>
      <c r="H54" s="7"/>
      <c r="I54" s="7"/>
      <c r="J54" s="11">
        <v>0</v>
      </c>
      <c r="K54" s="8">
        <f>round(sum(J54:J55)/count(J54:J55),2)</f>
        <v>0</v>
      </c>
    </row>
    <row r="55" spans="1:11">
      <c r="A55" s="2"/>
      <c r="B55" s="2"/>
      <c r="C55" s="7"/>
      <c r="D55" s="7" t="s">
        <v>86</v>
      </c>
      <c r="E55" s="7"/>
      <c r="F55" s="7"/>
      <c r="G55" s="7"/>
      <c r="H55" s="7"/>
      <c r="I55" s="7"/>
      <c r="J55" s="11">
        <v>0</v>
      </c>
      <c r="K55" s="7"/>
    </row>
    <row r="56" spans="1:11">
      <c r="A56" s="2"/>
      <c r="B56" s="2"/>
      <c r="C56" s="3" t="s">
        <v>88</v>
      </c>
      <c r="D56" s="2" t="s">
        <v>89</v>
      </c>
      <c r="E56" s="1">
        <v>1</v>
      </c>
      <c r="F56" s="2"/>
      <c r="G56" s="2"/>
      <c r="H56" s="2"/>
      <c r="I56" s="2"/>
      <c r="J56" s="10">
        <v>0</v>
      </c>
      <c r="K56" s="1">
        <f>round(sum(J56:J59)/count(J56:J59),2)</f>
        <v>0</v>
      </c>
    </row>
    <row r="57" spans="1:11">
      <c r="A57" s="2"/>
      <c r="B57" s="2"/>
      <c r="C57" s="2"/>
      <c r="D57" s="2" t="s">
        <v>85</v>
      </c>
      <c r="E57" s="2"/>
      <c r="F57" s="2"/>
      <c r="G57" s="2"/>
      <c r="H57" s="2"/>
      <c r="I57" s="2"/>
      <c r="J57" s="10">
        <v>0</v>
      </c>
      <c r="K57" s="2"/>
    </row>
    <row r="58" spans="1:11">
      <c r="A58" s="2"/>
      <c r="B58" s="2"/>
      <c r="C58" s="2"/>
      <c r="D58" s="2" t="s">
        <v>86</v>
      </c>
      <c r="E58" s="2"/>
      <c r="F58" s="2"/>
      <c r="G58" s="2"/>
      <c r="H58" s="2"/>
      <c r="I58" s="2"/>
      <c r="J58" s="10">
        <v>0</v>
      </c>
      <c r="K58" s="2"/>
    </row>
    <row r="59" spans="1:11">
      <c r="A59" s="2"/>
      <c r="B59" s="2"/>
      <c r="C59" s="2"/>
      <c r="D59" s="2" t="s">
        <v>90</v>
      </c>
      <c r="E59" s="2"/>
      <c r="F59" s="2"/>
      <c r="G59" s="2"/>
      <c r="H59" s="2"/>
      <c r="I59" s="2"/>
      <c r="J59" s="10">
        <v>0</v>
      </c>
      <c r="K59" s="2"/>
    </row>
    <row r="60" spans="1:11">
      <c r="A60" s="2"/>
      <c r="B60" s="2"/>
      <c r="C60" s="6" t="s">
        <v>91</v>
      </c>
      <c r="D60" s="7" t="s">
        <v>89</v>
      </c>
      <c r="E60" s="7"/>
      <c r="F60" s="7"/>
      <c r="G60" s="7"/>
      <c r="H60" s="7"/>
      <c r="I60" s="7"/>
      <c r="J60" s="11">
        <v>100</v>
      </c>
      <c r="K60" s="8">
        <f>round(sum(J60:J62)/count(J60:J62),2)</f>
        <v>83.33</v>
      </c>
    </row>
    <row r="61" spans="1:11">
      <c r="A61" s="2"/>
      <c r="B61" s="2"/>
      <c r="C61" s="7"/>
      <c r="D61" s="7" t="s">
        <v>85</v>
      </c>
      <c r="E61" s="7"/>
      <c r="F61" s="7"/>
      <c r="G61" s="7"/>
      <c r="H61" s="7"/>
      <c r="I61" s="7"/>
      <c r="J61" s="11">
        <v>100</v>
      </c>
      <c r="K61" s="7"/>
    </row>
    <row r="62" spans="1:11">
      <c r="A62" s="2"/>
      <c r="B62" s="2"/>
      <c r="C62" s="7"/>
      <c r="D62" s="7" t="s">
        <v>92</v>
      </c>
      <c r="E62" s="7"/>
      <c r="F62" s="7"/>
      <c r="G62" s="7"/>
      <c r="H62" s="7"/>
      <c r="I62" s="7"/>
      <c r="J62" s="11">
        <v>50</v>
      </c>
      <c r="K62" s="7"/>
    </row>
    <row r="63" spans="1:11">
      <c r="A63" s="2"/>
      <c r="B63" s="2"/>
      <c r="C63" s="3" t="s">
        <v>93</v>
      </c>
      <c r="D63" s="2" t="s">
        <v>89</v>
      </c>
      <c r="E63" s="2"/>
      <c r="F63" s="2"/>
      <c r="G63" s="2"/>
      <c r="H63" s="2"/>
      <c r="I63" s="2"/>
      <c r="J63" s="10">
        <v>0</v>
      </c>
      <c r="K63" s="1">
        <f>round(sum(J63:J65)/count(J63:J65),2)</f>
        <v>0</v>
      </c>
    </row>
    <row r="64" spans="1:11">
      <c r="A64" s="2"/>
      <c r="B64" s="2"/>
      <c r="C64" s="2"/>
      <c r="D64" s="2" t="s">
        <v>85</v>
      </c>
      <c r="E64" s="2"/>
      <c r="F64" s="2"/>
      <c r="G64" s="2"/>
      <c r="H64" s="2"/>
      <c r="I64" s="2"/>
      <c r="J64" s="10">
        <v>0</v>
      </c>
      <c r="K64" s="2"/>
    </row>
    <row r="65" spans="1:11">
      <c r="A65" s="2"/>
      <c r="B65" s="2"/>
      <c r="C65" s="2"/>
      <c r="D65" s="2" t="s">
        <v>94</v>
      </c>
      <c r="E65" s="2"/>
      <c r="F65" s="2"/>
      <c r="G65" s="2"/>
      <c r="H65" s="2"/>
      <c r="I65" s="2"/>
      <c r="J65" s="10">
        <v>0</v>
      </c>
      <c r="K65" s="2"/>
    </row>
    <row r="66" spans="1:11">
      <c r="A66" s="2"/>
      <c r="B66" s="2"/>
      <c r="C66" s="6" t="s">
        <v>95</v>
      </c>
      <c r="D66" s="7" t="s">
        <v>96</v>
      </c>
      <c r="E66" s="8">
        <v>401</v>
      </c>
      <c r="F66" s="7"/>
      <c r="G66" s="7"/>
      <c r="H66" s="7"/>
      <c r="I66" s="7"/>
      <c r="J66" s="11">
        <v>100</v>
      </c>
      <c r="K66" s="8">
        <f>round(sum(J66:J69)/count(J66:J69),2)</f>
        <v>62.5</v>
      </c>
    </row>
    <row r="67" spans="1:11">
      <c r="A67" s="2"/>
      <c r="B67" s="2"/>
      <c r="C67" s="7"/>
      <c r="D67" s="7" t="s">
        <v>97</v>
      </c>
      <c r="E67" s="7"/>
      <c r="F67" s="7"/>
      <c r="G67" s="7"/>
      <c r="H67" s="7"/>
      <c r="I67" s="7"/>
      <c r="J67" s="11">
        <v>100</v>
      </c>
      <c r="K67" s="7"/>
    </row>
    <row r="68" spans="1:11">
      <c r="A68" s="2"/>
      <c r="B68" s="2"/>
      <c r="C68" s="7"/>
      <c r="D68" s="7" t="s">
        <v>98</v>
      </c>
      <c r="E68" s="7"/>
      <c r="F68" s="7"/>
      <c r="G68" s="7"/>
      <c r="H68" s="7"/>
      <c r="I68" s="7"/>
      <c r="J68" s="11">
        <v>50</v>
      </c>
      <c r="K68" s="7"/>
    </row>
    <row r="69" spans="1:11">
      <c r="A69" s="2"/>
      <c r="B69" s="2"/>
      <c r="C69" s="7"/>
      <c r="D69" s="7" t="s">
        <v>99</v>
      </c>
      <c r="E69" s="7"/>
      <c r="F69" s="7"/>
      <c r="G69" s="7"/>
      <c r="H69" s="7"/>
      <c r="I69" s="7"/>
      <c r="J69" s="11">
        <v>0</v>
      </c>
      <c r="K69" s="7"/>
    </row>
    <row r="70" spans="1:11">
      <c r="A70" s="2"/>
      <c r="B70" s="2"/>
      <c r="C70" s="3" t="s">
        <v>100</v>
      </c>
      <c r="D70" s="2" t="s">
        <v>101</v>
      </c>
      <c r="E70" s="1">
        <v>25</v>
      </c>
      <c r="F70" s="2"/>
      <c r="G70" s="10">
        <v>0</v>
      </c>
      <c r="H70" s="10">
        <v>10</v>
      </c>
      <c r="I70" s="2"/>
      <c r="J70" s="10">
        <v>45</v>
      </c>
      <c r="K70" s="1">
        <f>round(sum(J70:J72)/count(J70:J72),2)</f>
        <v>65</v>
      </c>
    </row>
    <row r="71" spans="1:11">
      <c r="A71" s="2"/>
      <c r="B71" s="2"/>
      <c r="C71" s="2"/>
      <c r="D71" s="2" t="s">
        <v>102</v>
      </c>
      <c r="E71" s="2"/>
      <c r="F71" s="2"/>
      <c r="G71" s="10">
        <v>0</v>
      </c>
      <c r="H71" s="10">
        <v>20</v>
      </c>
      <c r="I71" s="2"/>
      <c r="J71" s="10">
        <v>50</v>
      </c>
      <c r="K71" s="2"/>
    </row>
    <row r="72" spans="1:11">
      <c r="A72" s="2"/>
      <c r="B72" s="2"/>
      <c r="C72" s="2"/>
      <c r="D72" s="2" t="s">
        <v>103</v>
      </c>
      <c r="E72" s="2"/>
      <c r="F72" s="2"/>
      <c r="G72" s="2"/>
      <c r="H72" s="2"/>
      <c r="I72" s="2"/>
      <c r="J72" s="10">
        <v>100</v>
      </c>
      <c r="K72" s="2"/>
    </row>
    <row r="73" spans="1:11">
      <c r="A73" s="2"/>
      <c r="B73" s="2"/>
      <c r="C73" s="6" t="s">
        <v>104</v>
      </c>
      <c r="D73" s="7" t="s">
        <v>105</v>
      </c>
      <c r="E73" s="8">
        <v>49</v>
      </c>
      <c r="F73" s="7"/>
      <c r="G73" s="7"/>
      <c r="H73" s="7"/>
      <c r="I73" s="7"/>
      <c r="J73" s="11">
        <v>100</v>
      </c>
      <c r="K73" s="8">
        <f>round(sum(J73:J75)/count(J73:J75),2)</f>
        <v>100</v>
      </c>
    </row>
    <row r="74" spans="1:11">
      <c r="A74" s="2"/>
      <c r="B74" s="2"/>
      <c r="C74" s="7"/>
      <c r="D74" s="7" t="s">
        <v>106</v>
      </c>
      <c r="E74" s="7"/>
      <c r="F74" s="7"/>
      <c r="G74" s="7"/>
      <c r="H74" s="7"/>
      <c r="I74" s="7"/>
      <c r="J74" s="11">
        <v>100</v>
      </c>
      <c r="K74" s="7"/>
    </row>
    <row r="75" spans="1:11">
      <c r="A75" s="2"/>
      <c r="B75" s="2"/>
      <c r="C75" s="7"/>
      <c r="D75" s="7" t="s">
        <v>107</v>
      </c>
      <c r="E75" s="7"/>
      <c r="F75" s="7"/>
      <c r="G75" s="7"/>
      <c r="H75" s="7"/>
      <c r="I75" s="7"/>
      <c r="J75" s="11">
        <v>100</v>
      </c>
      <c r="K75" s="7"/>
    </row>
    <row r="76" spans="1:11">
      <c r="A76" s="2"/>
      <c r="B76" s="2"/>
      <c r="C76" s="3" t="s">
        <v>108</v>
      </c>
      <c r="D76" s="2" t="s">
        <v>109</v>
      </c>
      <c r="E76" s="2"/>
      <c r="F76" s="2"/>
      <c r="G76" s="2"/>
      <c r="H76" s="2"/>
      <c r="I76" s="2"/>
      <c r="J76" s="10">
        <v>0</v>
      </c>
      <c r="K76" s="1">
        <f>round(sum(J76:J77)/count(J76:J77),2)</f>
        <v>0</v>
      </c>
    </row>
    <row r="77" spans="1:11">
      <c r="A77" s="2"/>
      <c r="B77" s="2"/>
      <c r="C77" s="2"/>
      <c r="D77" s="2" t="s">
        <v>110</v>
      </c>
      <c r="E77" s="2"/>
      <c r="F77" s="2"/>
      <c r="G77" s="2"/>
      <c r="H77" s="2"/>
      <c r="I77" s="2"/>
      <c r="J77" s="10">
        <v>0</v>
      </c>
      <c r="K77" s="2"/>
    </row>
    <row r="78" spans="1:11">
      <c r="A78" s="2"/>
      <c r="B78" s="2"/>
      <c r="C78" s="6" t="s">
        <v>111</v>
      </c>
      <c r="D78" s="7" t="s">
        <v>112</v>
      </c>
      <c r="E78" s="8">
        <v>173142</v>
      </c>
      <c r="F78" s="7"/>
      <c r="G78" s="7"/>
      <c r="H78" s="7"/>
      <c r="I78" s="7"/>
      <c r="J78" s="11">
        <v>100</v>
      </c>
      <c r="K78" s="8">
        <f>round(sum(J78:J81)/count(J78:J81),2)</f>
        <v>50</v>
      </c>
    </row>
    <row r="79" spans="1:11">
      <c r="A79" s="2"/>
      <c r="B79" s="2"/>
      <c r="C79" s="7"/>
      <c r="D79" s="7" t="s">
        <v>113</v>
      </c>
      <c r="E79" s="7"/>
      <c r="F79" s="7"/>
      <c r="G79" s="7"/>
      <c r="H79" s="7"/>
      <c r="I79" s="7"/>
      <c r="J79" s="11">
        <v>100</v>
      </c>
      <c r="K79" s="7"/>
    </row>
    <row r="80" spans="1:11">
      <c r="A80" s="2"/>
      <c r="B80" s="2"/>
      <c r="C80" s="7"/>
      <c r="D80" s="7" t="s">
        <v>114</v>
      </c>
      <c r="E80" s="7"/>
      <c r="F80" s="7"/>
      <c r="G80" s="7"/>
      <c r="H80" s="7"/>
      <c r="I80" s="7"/>
      <c r="J80" s="11">
        <v>0</v>
      </c>
      <c r="K80" s="7"/>
    </row>
    <row r="81" spans="1:11">
      <c r="A81" s="2"/>
      <c r="B81" s="2"/>
      <c r="C81" s="7"/>
      <c r="D81" s="7" t="s">
        <v>115</v>
      </c>
      <c r="E81" s="7"/>
      <c r="F81" s="7"/>
      <c r="G81" s="7"/>
      <c r="H81" s="7"/>
      <c r="I81" s="7"/>
      <c r="J81" s="11">
        <v>0</v>
      </c>
      <c r="K81" s="7"/>
    </row>
    <row r="82" spans="1:11">
      <c r="A82" s="2"/>
      <c r="B82" s="2"/>
      <c r="C82" s="2" t="s">
        <v>116</v>
      </c>
      <c r="D82" s="2"/>
      <c r="E82" s="2"/>
      <c r="F82" s="2"/>
      <c r="G82" s="2"/>
      <c r="H82" s="2"/>
      <c r="I82" s="2"/>
      <c r="J82" s="10">
        <v>0</v>
      </c>
      <c r="K82" s="1">
        <f>J82</f>
        <v>0</v>
      </c>
    </row>
    <row r="83" spans="1:11">
      <c r="A83" s="2"/>
      <c r="B83" s="2"/>
      <c r="C83" s="6" t="s">
        <v>117</v>
      </c>
      <c r="D83" s="7" t="s">
        <v>118</v>
      </c>
      <c r="E83" s="8">
        <v>200</v>
      </c>
      <c r="F83" s="7"/>
      <c r="G83" s="7"/>
      <c r="H83" s="7"/>
      <c r="I83" s="7"/>
      <c r="J83" s="11">
        <v>0</v>
      </c>
      <c r="K83" s="8">
        <f>round(sum(J83:J84)/count(J83:J84),2)</f>
        <v>0</v>
      </c>
    </row>
    <row r="84" spans="1:11">
      <c r="A84" s="2"/>
      <c r="B84" s="2"/>
      <c r="C84" s="7"/>
      <c r="D84" s="7" t="s">
        <v>119</v>
      </c>
      <c r="E84" s="7"/>
      <c r="F84" s="7"/>
      <c r="G84" s="7"/>
      <c r="H84" s="7"/>
      <c r="I84" s="7"/>
      <c r="J84" s="11">
        <v>0</v>
      </c>
      <c r="K84" s="7"/>
    </row>
    <row r="85" spans="1:11">
      <c r="A85" s="2"/>
      <c r="B85" s="3" t="s">
        <v>120</v>
      </c>
      <c r="C85" s="3" t="s">
        <v>121</v>
      </c>
      <c r="D85" s="2" t="s">
        <v>122</v>
      </c>
      <c r="E85" s="1">
        <v>120</v>
      </c>
      <c r="F85" s="2"/>
      <c r="G85" s="2"/>
      <c r="H85" s="2"/>
      <c r="I85" s="2"/>
      <c r="J85" s="10">
        <v>100</v>
      </c>
      <c r="K85" s="1">
        <f>round(sum(J85:J86)/count(J85:J86),2)</f>
        <v>100</v>
      </c>
    </row>
    <row r="86" spans="1:11">
      <c r="A86" s="2"/>
      <c r="B86" s="2"/>
      <c r="C86" s="2"/>
      <c r="D86" s="2" t="s">
        <v>123</v>
      </c>
      <c r="E86" s="2"/>
      <c r="F86" s="2"/>
      <c r="G86" s="2"/>
      <c r="H86" s="2"/>
      <c r="I86" s="2"/>
      <c r="J86" s="10">
        <v>100</v>
      </c>
      <c r="K86" s="2"/>
    </row>
    <row r="87" spans="1:11">
      <c r="A87" s="2"/>
      <c r="B87" s="2"/>
      <c r="C87" s="6" t="s">
        <v>124</v>
      </c>
      <c r="D87" s="7" t="s">
        <v>125</v>
      </c>
      <c r="E87" s="8">
        <v>450</v>
      </c>
      <c r="F87" s="7"/>
      <c r="G87" s="7"/>
      <c r="H87" s="7"/>
      <c r="I87" s="7"/>
      <c r="J87" s="11">
        <v>15</v>
      </c>
      <c r="K87" s="8">
        <f>round(sum(J87:J88)/count(J87:J88),2)</f>
        <v>7.5</v>
      </c>
    </row>
    <row r="88" spans="1:11">
      <c r="A88" s="2"/>
      <c r="B88" s="2"/>
      <c r="C88" s="7"/>
      <c r="D88" s="7" t="s">
        <v>126</v>
      </c>
      <c r="E88" s="7"/>
      <c r="F88" s="7"/>
      <c r="G88" s="7"/>
      <c r="H88" s="7"/>
      <c r="I88" s="7"/>
      <c r="J88" s="11">
        <v>0</v>
      </c>
      <c r="K88" s="7"/>
    </row>
    <row r="89" spans="1:11">
      <c r="A89" s="2"/>
      <c r="B89" s="2"/>
      <c r="C89" s="2" t="s">
        <v>127</v>
      </c>
      <c r="D89" s="2"/>
      <c r="E89" s="2"/>
      <c r="F89" s="2"/>
      <c r="G89" s="2"/>
      <c r="H89" s="2"/>
      <c r="I89" s="2"/>
      <c r="J89" s="10">
        <v>0</v>
      </c>
      <c r="K89" s="1">
        <f>J89</f>
        <v>0</v>
      </c>
    </row>
    <row r="90" spans="1:11">
      <c r="A90" s="2"/>
      <c r="B90" s="2"/>
      <c r="C90" s="7" t="s">
        <v>128</v>
      </c>
      <c r="D90" s="7"/>
      <c r="E90" s="8">
        <v>1</v>
      </c>
      <c r="F90" s="7"/>
      <c r="G90" s="7"/>
      <c r="H90" s="7"/>
      <c r="I90" s="7"/>
      <c r="J90" s="11">
        <v>0</v>
      </c>
      <c r="K90" s="8">
        <f>J90</f>
        <v>0</v>
      </c>
    </row>
    <row r="91" spans="1:11">
      <c r="A91" s="2"/>
      <c r="B91" s="2"/>
      <c r="C91" s="2" t="s">
        <v>129</v>
      </c>
      <c r="D91" s="2"/>
      <c r="E91" s="1">
        <v>1</v>
      </c>
      <c r="F91" s="2"/>
      <c r="G91" s="2"/>
      <c r="H91" s="2"/>
      <c r="I91" s="2"/>
      <c r="J91" s="10">
        <v>0</v>
      </c>
      <c r="K91" s="1">
        <f>J91</f>
        <v>0</v>
      </c>
    </row>
    <row r="92" spans="1:11">
      <c r="A92" s="2"/>
      <c r="B92" s="2"/>
      <c r="C92" s="6" t="s">
        <v>130</v>
      </c>
      <c r="D92" s="7" t="s">
        <v>131</v>
      </c>
      <c r="E92" s="8">
        <v>10</v>
      </c>
      <c r="F92" s="7"/>
      <c r="G92" s="7"/>
      <c r="H92" s="7"/>
      <c r="I92" s="7"/>
      <c r="J92" s="11">
        <v>15</v>
      </c>
      <c r="K92" s="8">
        <f>J92</f>
        <v>15</v>
      </c>
    </row>
    <row r="93" spans="1:11">
      <c r="A93" s="2"/>
      <c r="B93" s="2"/>
      <c r="C93" s="3" t="s">
        <v>132</v>
      </c>
      <c r="D93" s="2">
        <v>265000</v>
      </c>
      <c r="E93" s="1">
        <v>1</v>
      </c>
      <c r="F93" s="2"/>
      <c r="G93" s="2"/>
      <c r="H93" s="2"/>
      <c r="I93" s="2"/>
      <c r="J93" s="10">
        <v>50</v>
      </c>
      <c r="K93" s="1">
        <f>J93</f>
        <v>50</v>
      </c>
    </row>
    <row r="94" spans="1:11">
      <c r="A94" s="2"/>
      <c r="B94" s="2"/>
      <c r="C94" s="7" t="s">
        <v>133</v>
      </c>
      <c r="D94" s="7"/>
      <c r="E94" s="8">
        <v>1</v>
      </c>
      <c r="F94" s="7"/>
      <c r="G94" s="7"/>
      <c r="H94" s="7"/>
      <c r="I94" s="7"/>
      <c r="J94" s="11">
        <v>0</v>
      </c>
      <c r="K94" s="8">
        <f>J94</f>
        <v>0</v>
      </c>
    </row>
    <row r="95" spans="1:11">
      <c r="A95" s="2"/>
      <c r="B95" s="2"/>
      <c r="C95" s="2" t="s">
        <v>134</v>
      </c>
      <c r="D95" s="2"/>
      <c r="E95" s="1">
        <v>1</v>
      </c>
      <c r="F95" s="2"/>
      <c r="G95" s="2"/>
      <c r="H95" s="2"/>
      <c r="I95" s="2"/>
      <c r="J95" s="10">
        <v>0</v>
      </c>
      <c r="K95" s="1">
        <f>J95</f>
        <v>0</v>
      </c>
    </row>
    <row r="96" spans="1:11">
      <c r="A96" s="2"/>
      <c r="B96" s="2"/>
      <c r="C96" s="6" t="s">
        <v>135</v>
      </c>
      <c r="D96" s="7" t="s">
        <v>31</v>
      </c>
      <c r="E96" s="8">
        <v>622000</v>
      </c>
      <c r="F96" s="7"/>
      <c r="G96" s="7"/>
      <c r="H96" s="7"/>
      <c r="I96" s="7"/>
      <c r="J96" s="11">
        <v>40</v>
      </c>
      <c r="K96" s="8">
        <f>round(sum(J96:J98)/count(J96:J98),2)</f>
        <v>46.67</v>
      </c>
    </row>
    <row r="97" spans="1:11">
      <c r="A97" s="2"/>
      <c r="B97" s="2"/>
      <c r="C97" s="7"/>
      <c r="D97" s="7" t="s">
        <v>136</v>
      </c>
      <c r="E97" s="7"/>
      <c r="F97" s="7"/>
      <c r="G97" s="7"/>
      <c r="H97" s="7"/>
      <c r="I97" s="7"/>
      <c r="J97" s="11">
        <v>50</v>
      </c>
      <c r="K97" s="7"/>
    </row>
    <row r="98" spans="1:11">
      <c r="A98" s="2"/>
      <c r="B98" s="2"/>
      <c r="C98" s="7"/>
      <c r="D98" s="7" t="s">
        <v>137</v>
      </c>
      <c r="E98" s="7"/>
      <c r="F98" s="7"/>
      <c r="G98" s="7"/>
      <c r="H98" s="7"/>
      <c r="I98" s="7"/>
      <c r="J98" s="11">
        <v>50</v>
      </c>
      <c r="K98" s="7"/>
    </row>
    <row r="99" spans="1:11">
      <c r="A99" s="2"/>
      <c r="B99" s="2"/>
      <c r="C99" s="3" t="s">
        <v>138</v>
      </c>
      <c r="D99" s="2" t="s">
        <v>139</v>
      </c>
      <c r="E99" s="2"/>
      <c r="F99" s="2"/>
      <c r="G99" s="2"/>
      <c r="H99" s="2"/>
      <c r="I99" s="2"/>
      <c r="J99" s="10">
        <v>0</v>
      </c>
      <c r="K99" s="1">
        <f>round(sum(J99:J101)/count(J99:J101),2)</f>
        <v>0</v>
      </c>
    </row>
    <row r="100" spans="1:11">
      <c r="A100" s="2"/>
      <c r="B100" s="2"/>
      <c r="C100" s="2"/>
      <c r="D100" s="2" t="s">
        <v>140</v>
      </c>
      <c r="E100" s="2"/>
      <c r="F100" s="2"/>
      <c r="G100" s="2"/>
      <c r="H100" s="2"/>
      <c r="I100" s="2"/>
      <c r="J100" s="10">
        <v>0</v>
      </c>
      <c r="K100" s="2"/>
    </row>
    <row r="101" spans="1:11">
      <c r="A101" s="2"/>
      <c r="B101" s="2"/>
      <c r="C101" s="2"/>
      <c r="D101" s="2" t="s">
        <v>141</v>
      </c>
      <c r="E101" s="2"/>
      <c r="F101" s="2"/>
      <c r="G101" s="2"/>
      <c r="H101" s="2"/>
      <c r="I101" s="2"/>
      <c r="J101" s="10">
        <v>0</v>
      </c>
      <c r="K101" s="2"/>
    </row>
    <row r="102" spans="1:11">
      <c r="A102" s="2"/>
      <c r="B102" s="2"/>
      <c r="C102" s="6" t="s">
        <v>142</v>
      </c>
      <c r="D102" s="7" t="s">
        <v>143</v>
      </c>
      <c r="E102" s="8">
        <v>160</v>
      </c>
      <c r="F102" s="7"/>
      <c r="G102" s="7"/>
      <c r="H102" s="7"/>
      <c r="I102" s="7"/>
      <c r="J102" s="11">
        <v>100</v>
      </c>
      <c r="K102" s="8">
        <f>round(sum(J102:J105)/count(J102:J105),2)</f>
        <v>77.5</v>
      </c>
    </row>
    <row r="103" spans="1:11">
      <c r="A103" s="2"/>
      <c r="B103" s="2"/>
      <c r="C103" s="7"/>
      <c r="D103" s="7" t="s">
        <v>144</v>
      </c>
      <c r="E103" s="7"/>
      <c r="F103" s="7"/>
      <c r="G103" s="7"/>
      <c r="H103" s="7"/>
      <c r="I103" s="7"/>
      <c r="J103" s="11">
        <v>100</v>
      </c>
      <c r="K103" s="7"/>
    </row>
    <row r="104" spans="1:11">
      <c r="A104" s="2"/>
      <c r="B104" s="2"/>
      <c r="C104" s="7"/>
      <c r="D104" s="7" t="s">
        <v>145</v>
      </c>
      <c r="E104" s="7"/>
      <c r="F104" s="7"/>
      <c r="G104" s="7"/>
      <c r="H104" s="7"/>
      <c r="I104" s="7"/>
      <c r="J104" s="11">
        <v>10</v>
      </c>
      <c r="K104" s="7"/>
    </row>
    <row r="105" spans="1:11">
      <c r="A105" s="2"/>
      <c r="B105" s="2"/>
      <c r="C105" s="7"/>
      <c r="D105" s="7" t="s">
        <v>146</v>
      </c>
      <c r="E105" s="7"/>
      <c r="F105" s="7"/>
      <c r="G105" s="7"/>
      <c r="H105" s="7"/>
      <c r="I105" s="7"/>
      <c r="J105" s="11">
        <v>100</v>
      </c>
      <c r="K105" s="7"/>
    </row>
    <row r="106" spans="1:11">
      <c r="A106" s="4"/>
      <c r="B106" s="4"/>
      <c r="C106" s="4"/>
      <c r="D106" s="4"/>
      <c r="E106" s="9">
        <v>796588</v>
      </c>
      <c r="F106" s="4"/>
      <c r="G106" s="4"/>
      <c r="H106" s="4"/>
      <c r="I106" s="4"/>
      <c r="J106" s="4"/>
      <c r="K106" s="9">
        <f>round(sum(K47:K102)/26,2)</f>
        <v>34.33</v>
      </c>
    </row>
    <row r="107" spans="1:11">
      <c r="A107" s="3" t="s">
        <v>147</v>
      </c>
      <c r="B107" s="3" t="s">
        <v>148</v>
      </c>
      <c r="C107" s="3" t="s">
        <v>149</v>
      </c>
      <c r="D107" s="2" t="s">
        <v>150</v>
      </c>
      <c r="E107" s="1">
        <v>132070</v>
      </c>
      <c r="F107" s="2"/>
      <c r="G107" s="2"/>
      <c r="H107" s="10">
        <v>20</v>
      </c>
      <c r="I107" s="2"/>
      <c r="J107" s="10">
        <v>40</v>
      </c>
      <c r="K107" s="1">
        <f>J107</f>
        <v>40</v>
      </c>
    </row>
    <row r="108" spans="1:11">
      <c r="A108" s="2"/>
      <c r="B108" s="2"/>
      <c r="C108" s="6" t="s">
        <v>151</v>
      </c>
      <c r="D108" s="7" t="s">
        <v>152</v>
      </c>
      <c r="E108" s="8">
        <v>93220</v>
      </c>
      <c r="F108" s="7"/>
      <c r="G108" s="7"/>
      <c r="H108" s="11">
        <v>3</v>
      </c>
      <c r="I108" s="7"/>
      <c r="J108" s="11">
        <v>10</v>
      </c>
      <c r="K108" s="8">
        <f>J108</f>
        <v>10</v>
      </c>
    </row>
    <row r="109" spans="1:11">
      <c r="A109" s="2"/>
      <c r="B109" s="2"/>
      <c r="C109" s="3" t="s">
        <v>153</v>
      </c>
      <c r="D109" s="2" t="s">
        <v>152</v>
      </c>
      <c r="E109" s="1">
        <v>17000</v>
      </c>
      <c r="F109" s="2"/>
      <c r="G109" s="2"/>
      <c r="H109" s="10">
        <v>30</v>
      </c>
      <c r="I109" s="2"/>
      <c r="J109" s="10">
        <v>40</v>
      </c>
      <c r="K109" s="1">
        <f>J109</f>
        <v>40</v>
      </c>
    </row>
    <row r="110" spans="1:11">
      <c r="A110" s="2"/>
      <c r="B110" s="2"/>
      <c r="C110" s="6" t="s">
        <v>154</v>
      </c>
      <c r="D110" s="7" t="s">
        <v>155</v>
      </c>
      <c r="E110" s="8">
        <v>21000</v>
      </c>
      <c r="F110" s="7"/>
      <c r="G110" s="7"/>
      <c r="H110" s="11">
        <v>2</v>
      </c>
      <c r="I110" s="7"/>
      <c r="J110" s="11">
        <v>0</v>
      </c>
      <c r="K110" s="8">
        <f>J110</f>
        <v>0</v>
      </c>
    </row>
    <row r="111" spans="1:11">
      <c r="A111" s="2"/>
      <c r="B111" s="3" t="s">
        <v>156</v>
      </c>
      <c r="C111" s="3" t="s">
        <v>157</v>
      </c>
      <c r="D111" s="2" t="s">
        <v>158</v>
      </c>
      <c r="E111" s="1">
        <v>651772</v>
      </c>
      <c r="F111" s="1">
        <v>651772</v>
      </c>
      <c r="G111" s="2"/>
      <c r="H111" s="2"/>
      <c r="I111" s="2"/>
      <c r="J111" s="10">
        <v>100</v>
      </c>
      <c r="K111" s="1">
        <f>J111</f>
        <v>100</v>
      </c>
    </row>
    <row r="112" spans="1:11">
      <c r="A112" s="2"/>
      <c r="B112" s="2"/>
      <c r="C112" s="7" t="s">
        <v>159</v>
      </c>
      <c r="D112" s="7"/>
      <c r="E112" s="8">
        <v>800</v>
      </c>
      <c r="F112" s="7"/>
      <c r="G112" s="7"/>
      <c r="H112" s="7"/>
      <c r="I112" s="7"/>
      <c r="J112" s="11">
        <v>0</v>
      </c>
      <c r="K112" s="8">
        <f>J112</f>
        <v>0</v>
      </c>
    </row>
    <row r="113" spans="1:11">
      <c r="A113" s="4"/>
      <c r="B113" s="4"/>
      <c r="C113" s="4"/>
      <c r="D113" s="4"/>
      <c r="E113" s="9">
        <v>915862</v>
      </c>
      <c r="F113" s="9">
        <v>651772</v>
      </c>
      <c r="G113" s="4"/>
      <c r="H113" s="4"/>
      <c r="I113" s="4"/>
      <c r="J113" s="4"/>
      <c r="K113" s="9">
        <f>round(sum(K107:K112)/6,2)</f>
        <v>31.67</v>
      </c>
    </row>
    <row r="114" spans="1:11">
      <c r="A114" s="5" t="s">
        <v>160</v>
      </c>
      <c r="B114" s="12"/>
      <c r="C114" s="12"/>
      <c r="D114" s="12"/>
      <c r="E114" s="5">
        <v>1807865</v>
      </c>
      <c r="F114" s="5">
        <v>651772</v>
      </c>
      <c r="G114" s="12"/>
      <c r="H114" s="12"/>
      <c r="I114" s="12"/>
      <c r="J114" s="12"/>
      <c r="K114" s="5">
        <f>round((K17+K46+K106+K113)/4,2)</f>
        <v>31.65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K1"/>
    <mergeCell ref="A2:A3"/>
    <mergeCell ref="B2:B3"/>
    <mergeCell ref="C2:C3"/>
    <mergeCell ref="D2:D3"/>
    <mergeCell ref="E2:E3"/>
    <mergeCell ref="F2:F3"/>
    <mergeCell ref="G2:I2"/>
    <mergeCell ref="J2:K3"/>
    <mergeCell ref="C4:C6"/>
    <mergeCell ref="E4:E6"/>
    <mergeCell ref="F4:F6"/>
    <mergeCell ref="K4:K6"/>
    <mergeCell ref="C7:C8"/>
    <mergeCell ref="E7:E8"/>
    <mergeCell ref="F7:F8"/>
    <mergeCell ref="K7:K8"/>
    <mergeCell ref="C10:C11"/>
    <mergeCell ref="E10:E11"/>
    <mergeCell ref="F10:F11"/>
    <mergeCell ref="K10:K11"/>
    <mergeCell ref="C12:C13"/>
    <mergeCell ref="E12:E13"/>
    <mergeCell ref="F12:F13"/>
    <mergeCell ref="K12:K13"/>
    <mergeCell ref="B4:B13"/>
    <mergeCell ref="C14:C16"/>
    <mergeCell ref="E14:E16"/>
    <mergeCell ref="F14:F16"/>
    <mergeCell ref="K14:K16"/>
    <mergeCell ref="B14:B16"/>
    <mergeCell ref="A4:A16"/>
    <mergeCell ref="A17:D17"/>
    <mergeCell ref="C18:C21"/>
    <mergeCell ref="E18:E21"/>
    <mergeCell ref="F18:F21"/>
    <mergeCell ref="K18:K21"/>
    <mergeCell ref="B18:B23"/>
    <mergeCell ref="C24:C25"/>
    <mergeCell ref="E24:E25"/>
    <mergeCell ref="F24:F25"/>
    <mergeCell ref="K24:K25"/>
    <mergeCell ref="C26:C31"/>
    <mergeCell ref="E26:E31"/>
    <mergeCell ref="F26:F31"/>
    <mergeCell ref="K26:K31"/>
    <mergeCell ref="C34:C36"/>
    <mergeCell ref="E34:E36"/>
    <mergeCell ref="F34:F36"/>
    <mergeCell ref="K34:K36"/>
    <mergeCell ref="C37:C39"/>
    <mergeCell ref="E37:E39"/>
    <mergeCell ref="F37:F39"/>
    <mergeCell ref="K37:K39"/>
    <mergeCell ref="B24:B39"/>
    <mergeCell ref="C41:C42"/>
    <mergeCell ref="E41:E42"/>
    <mergeCell ref="F41:F42"/>
    <mergeCell ref="K41:K42"/>
    <mergeCell ref="C44:C45"/>
    <mergeCell ref="E44:E45"/>
    <mergeCell ref="F44:F45"/>
    <mergeCell ref="K44:K45"/>
    <mergeCell ref="B40:B45"/>
    <mergeCell ref="A18:A45"/>
    <mergeCell ref="A46:D46"/>
    <mergeCell ref="C47:C49"/>
    <mergeCell ref="E47:E49"/>
    <mergeCell ref="F47:F49"/>
    <mergeCell ref="K47:K49"/>
    <mergeCell ref="C50:C51"/>
    <mergeCell ref="E50:E51"/>
    <mergeCell ref="F50:F51"/>
    <mergeCell ref="K50:K51"/>
    <mergeCell ref="C52:C53"/>
    <mergeCell ref="E52:E53"/>
    <mergeCell ref="F52:F53"/>
    <mergeCell ref="K52:K53"/>
    <mergeCell ref="C54:C55"/>
    <mergeCell ref="E54:E55"/>
    <mergeCell ref="F54:F55"/>
    <mergeCell ref="K54:K55"/>
    <mergeCell ref="C56:C59"/>
    <mergeCell ref="E56:E59"/>
    <mergeCell ref="F56:F59"/>
    <mergeCell ref="K56:K59"/>
    <mergeCell ref="C60:C62"/>
    <mergeCell ref="E60:E62"/>
    <mergeCell ref="F60:F62"/>
    <mergeCell ref="K60:K62"/>
    <mergeCell ref="C63:C65"/>
    <mergeCell ref="E63:E65"/>
    <mergeCell ref="F63:F65"/>
    <mergeCell ref="K63:K65"/>
    <mergeCell ref="C66:C69"/>
    <mergeCell ref="E66:E69"/>
    <mergeCell ref="F66:F69"/>
    <mergeCell ref="K66:K69"/>
    <mergeCell ref="C70:C72"/>
    <mergeCell ref="E70:E72"/>
    <mergeCell ref="F70:F72"/>
    <mergeCell ref="K70:K72"/>
    <mergeCell ref="C73:C75"/>
    <mergeCell ref="E73:E75"/>
    <mergeCell ref="F73:F75"/>
    <mergeCell ref="K73:K75"/>
    <mergeCell ref="C76:C77"/>
    <mergeCell ref="E76:E77"/>
    <mergeCell ref="F76:F77"/>
    <mergeCell ref="K76:K77"/>
    <mergeCell ref="C78:C81"/>
    <mergeCell ref="E78:E81"/>
    <mergeCell ref="F78:F81"/>
    <mergeCell ref="K78:K81"/>
    <mergeCell ref="C83:C84"/>
    <mergeCell ref="E83:E84"/>
    <mergeCell ref="F83:F84"/>
    <mergeCell ref="K83:K84"/>
    <mergeCell ref="B47:B84"/>
    <mergeCell ref="C85:C86"/>
    <mergeCell ref="E85:E86"/>
    <mergeCell ref="F85:F86"/>
    <mergeCell ref="K85:K86"/>
    <mergeCell ref="C87:C88"/>
    <mergeCell ref="E87:E88"/>
    <mergeCell ref="F87:F88"/>
    <mergeCell ref="K87:K88"/>
    <mergeCell ref="C96:C98"/>
    <mergeCell ref="E96:E98"/>
    <mergeCell ref="F96:F98"/>
    <mergeCell ref="K96:K98"/>
    <mergeCell ref="C99:C101"/>
    <mergeCell ref="E99:E101"/>
    <mergeCell ref="F99:F101"/>
    <mergeCell ref="K99:K101"/>
    <mergeCell ref="C102:C105"/>
    <mergeCell ref="E102:E105"/>
    <mergeCell ref="F102:F105"/>
    <mergeCell ref="K102:K105"/>
    <mergeCell ref="B85:B105"/>
    <mergeCell ref="A47:A105"/>
    <mergeCell ref="A106:D106"/>
    <mergeCell ref="B107:B110"/>
    <mergeCell ref="B111:B112"/>
    <mergeCell ref="A107:A112"/>
    <mergeCell ref="A113:D113"/>
    <mergeCell ref="A114:D11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2025-10-21T01:57:03+00:00</dcterms:created>
  <dcterms:modified xsi:type="dcterms:W3CDTF">2025-10-21T01:57:03+00:00</dcterms:modified>
  <dc:title>Untitled Spreadsheet</dc:title>
  <dc:description/>
  <dc:subject/>
  <cp:keywords/>
  <cp:category/>
</cp:coreProperties>
</file>