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<sst xmlns="http://schemas.openxmlformats.org/spreadsheetml/2006/main" uniqueCount="181">
  <si>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Tableau de suivi des actions</t>
  </si>
  <si>
    <t>Thème</t>
  </si>
  <si>
    <t>Sous-thème</t>
  </si>
  <si>
    <t>Action</t>
  </si>
  <si>
    <t>Indicateurs</t>
  </si>
  <si>
    <t>Montant
prévisionnel
(k€ HT)</t>
  </si>
  <si>
    <t>Montant
dépensé
(k€ HT)</t>
  </si>
  <si>
    <t>Indicateurs d'avancement</t>
  </si>
  <si>
    <t>Niveau de réalisation
(%)</t>
  </si>
  <si>
    <t>État initial</t>
  </si>
  <si>
    <t>État final</t>
  </si>
  <si>
    <t>État actuel</t>
  </si>
  <si>
    <t>A- Une offre balnéaire de qualité</t>
  </si>
  <si>
    <t>A.1-Sécurisation sanitaire</t>
  </si>
  <si>
    <t>A.1.1 - Mise à jour et suivi des profils de baignade</t>
  </si>
  <si>
    <t>Nombre de profil de baignade à jour</t>
  </si>
  <si>
    <t>Réalisation de l'étude</t>
  </si>
  <si>
    <t>Présentation d'un plan de gestion actif</t>
  </si>
  <si>
    <t>A.1.2 - Mise en conformité des stations d’épuration collectives littorales</t>
  </si>
  <si>
    <t>Mise en place de l'étude du bassin versant de la station</t>
  </si>
  <si>
    <t>Arrêté d'exploitation de la DEAL à jour</t>
  </si>
  <si>
    <t>A.1.3 - Amélioration de la qualité de l’assainissement des particuliers</t>
  </si>
  <si>
    <t>Révision des schémas directeurs d'assainissement</t>
  </si>
  <si>
    <t>% de contrôle de conformité des raccordements existants en zone d'assainissement collectif</t>
  </si>
  <si>
    <t>Taux de desserte en réseau d'assainissement (AC/AC+ANC) en %</t>
  </si>
  <si>
    <t>Taux de conformité des raccordements à l’assainissement collectif en %</t>
  </si>
  <si>
    <t>A.1.4 - Mise en conformité des ANC dans les zones sanitaires prioritaires</t>
  </si>
  <si>
    <t>Utilisation de la DFAP</t>
  </si>
  <si>
    <t>Relevés des SPANC lors des cessions immobilières</t>
  </si>
  <si>
    <t>A.1.5 - Régularisation administrative et technique des rejets non domestiques</t>
  </si>
  <si>
    <t>Nombre de conventions de raccordement</t>
  </si>
  <si>
    <t>Nombre d’entreprises sensibilisées</t>
  </si>
  <si>
    <t>Nombre d’entreprises accompagnées / secteur pilote</t>
  </si>
  <si>
    <t>Nombre d’arrêtés de déversements</t>
  </si>
  <si>
    <t>A.2-Aménagements et équipements récréatifs</t>
  </si>
  <si>
    <t>A.2.1 - Valorisation environnementale des espaces balnéaires</t>
  </si>
  <si>
    <t>Etude préalable</t>
  </si>
  <si>
    <t>Signature de la charte zéro déchets plastiques</t>
  </si>
  <si>
    <t>Actions de valorisation et sensibilisation</t>
  </si>
  <si>
    <t>B- Une filière nautique responsable</t>
  </si>
  <si>
    <t>B.1-Organisation des zones de mouillages</t>
  </si>
  <si>
    <t>B.1.1 - Identification des besoins et des attentes en mouillages sur l’ensemble du littoral</t>
  </si>
  <si>
    <t>Validation de l'état des lieux sur les mouillages de la Grande Baie Martinique</t>
  </si>
  <si>
    <t>Organisation d'un atelier de concertation avec les plaisanciers de la Grande Baie Martinique</t>
  </si>
  <si>
    <t>Organisation d'une commission nautique de la Grande Baie Martinique</t>
  </si>
  <si>
    <t>Validation d'une gouvernance des mouillages de la Grande Baie Martinique</t>
  </si>
  <si>
    <t>B.1.2 - Accompagnement à la création de ZMEL sur l’ensemble du littoral</t>
  </si>
  <si>
    <t>Nbr de ZMEL créé</t>
  </si>
  <si>
    <t>B.1.3 - Mise en réseau des ZMEL</t>
  </si>
  <si>
    <t>Création d'une application</t>
  </si>
  <si>
    <t>B.2-Des ports de plaisance à haute qualité environnemental</t>
  </si>
  <si>
    <t>B.2.1 - Obtention de la certification européenne « Ports Propres » pour l’ensemble des ports de plaisance</t>
  </si>
  <si>
    <t>Diagnostics et plans d'actions</t>
  </si>
  <si>
    <t>Obtention de la certification</t>
  </si>
  <si>
    <t>B.2.1.1 - Certification "Ports Propres" - Port de l'Etang Z'Abricots</t>
  </si>
  <si>
    <t>Etude diagnostique</t>
  </si>
  <si>
    <t>B.2.1.2 - Certification "Ports Propres - Port Cohé</t>
  </si>
  <si>
    <t>Etude diagnostic</t>
  </si>
  <si>
    <t>B.2.1.3 - Certification "Ports Propres" - Marina de la Pointe du Bout</t>
  </si>
  <si>
    <t>B.2.2 - Modernisation et amélioration des performances environnementales de l’aire technique de plaisance</t>
  </si>
  <si>
    <t>Aménagement d'un dispositif de collecte des eaux de process et de ruissellement</t>
  </si>
  <si>
    <t>Aménagement d'un espace de collecte des déchets de carénage</t>
  </si>
  <si>
    <t>B.2.3 - Lutte contre le carénage sauvage</t>
  </si>
  <si>
    <t>Etat des lieux</t>
  </si>
  <si>
    <t>Elaboration d'un plan d'action et d'information des usagers</t>
  </si>
  <si>
    <t>Information auprès des usagers</t>
  </si>
  <si>
    <t>B.3-Une filière nautique intégrée</t>
  </si>
  <si>
    <t>B.3.1 - Elimination des épaves des navires et filière de recyclage des BPHU</t>
  </si>
  <si>
    <t>Nombre de bateaux déconstruits</t>
  </si>
  <si>
    <t>B.3.2 - Création d'une filières de traitement des déchets maritimes</t>
  </si>
  <si>
    <t>Réalisation de l'inventaire des filières</t>
  </si>
  <si>
    <t>% de filières créées/inventaire filières à créer</t>
  </si>
  <si>
    <t>B.3.3 - Création d’une filière de traitement des sédiments de dragage</t>
  </si>
  <si>
    <t>Définition du plan de gestion des sédiments</t>
  </si>
  <si>
    <t>B.3.4 - Réduction de l'impact lié à la circulation des navires sur les cétacés</t>
  </si>
  <si>
    <t>Rendu du suivi acoustique</t>
  </si>
  <si>
    <t>Rendu du suivi visuel</t>
  </si>
  <si>
    <t>Remise du rapport détaillé</t>
  </si>
  <si>
    <t>C- De la Terre vers la Mer</t>
  </si>
  <si>
    <t>C.1-Restauration des milieux naturels</t>
  </si>
  <si>
    <t>C.1.1 - Etude préalable à la réalisation d’actions de reconquête de zones de mangrove</t>
  </si>
  <si>
    <t>Identification des 5 sites</t>
  </si>
  <si>
    <t>Définition des 5 protocoles</t>
  </si>
  <si>
    <t>Estimation du coût pour chaque site</t>
  </si>
  <si>
    <t>C.1.2 - Actions de reconquête de zones de mangrove</t>
  </si>
  <si>
    <t xml:space="preserve">Mise en œuvre de 5 chantiers de reconquête de mangroves </t>
  </si>
  <si>
    <t>Nombre d'actions incluant le grand public et les scolaire</t>
  </si>
  <si>
    <t>C.1.2.1 - Zone de Lézarde Nord</t>
  </si>
  <si>
    <t>Mise en œuvre du chantier de reconquête de mangrove</t>
  </si>
  <si>
    <t>Nombre d'action incluant le public et les scolaires</t>
  </si>
  <si>
    <t>C.1.2.2 - Zone de Lézarde Sud</t>
  </si>
  <si>
    <t>C.1.2.3 - Zone de Port Cohé</t>
  </si>
  <si>
    <t>C.1.2.4 - Zone de Canal Cocotte</t>
  </si>
  <si>
    <t>C.1.2.5 - Zone de Rivière Pierre</t>
  </si>
  <si>
    <t>C.1.3 - Projet en génie écologique ZAB</t>
  </si>
  <si>
    <t>Réalisation de l'étude de faisabilité</t>
  </si>
  <si>
    <t>Nombre de structures d'accrétion déployées</t>
  </si>
  <si>
    <t>Compagne de suivi de l'accrétion sur le site</t>
  </si>
  <si>
    <t>C.1.4 - Opérations de nettoyage de sites</t>
  </si>
  <si>
    <t>Nombre d’opérations organisées</t>
  </si>
  <si>
    <t xml:space="preserve">Poids des déchets récoltés (tonnes) </t>
  </si>
  <si>
    <t>C.1.5 - Etude pour la réduction du transfert des macrodéchets des rivières à la mer</t>
  </si>
  <si>
    <t>Etude de caractérisation des déchets</t>
  </si>
  <si>
    <t>Propositions d’opérations</t>
  </si>
  <si>
    <t>C.1.6 - Opérations de collecte, traitement et valorisation des déchets de rivières</t>
  </si>
  <si>
    <t>Nombre d’opérations mises en œuvre</t>
  </si>
  <si>
    <t>Poids des déchets collectés</t>
  </si>
  <si>
    <t>C.1.7 - Étude sur l’érosion des sols et les transferts sédimentaires du bassin versant de la Lézarde</t>
  </si>
  <si>
    <t>Rapport d'étude finalisé</t>
  </si>
  <si>
    <t>C.1.8 - Action de réduction des apports sédimentaires et phytosanitaires dans la baie</t>
  </si>
  <si>
    <t>C.1.9 - Programme scientifique de recherche pour la restauration de l’état écologique de la Grande Sèche</t>
  </si>
  <si>
    <t>Montant engagé</t>
  </si>
  <si>
    <t>C.2-Valorisation du patrimoine naturel de la baie</t>
  </si>
  <si>
    <t>C.2.1 - Identification et mise en valeur des éléments historiques patrimoniaux et écologiques sur le pourtour de la baie</t>
  </si>
  <si>
    <t>Livraison de l'étude</t>
  </si>
  <si>
    <t>Nombre de fiches réalisées</t>
  </si>
  <si>
    <t>C.2.2 - Création d’un sentier littoral le long de la baie de Fort de France</t>
  </si>
  <si>
    <t>Longueur de sentier littoral (km)</t>
  </si>
  <si>
    <t>% littoral accessible par le sentier</t>
  </si>
  <si>
    <t>C.2.3 - Programme Réciprocité</t>
  </si>
  <si>
    <t>C.2.3.1 - Réciprocité Rangers</t>
  </si>
  <si>
    <t>Nombre de personnes bénévoles/élèves/participants mobilisées sur le terrain</t>
  </si>
  <si>
    <t>Nombre d’actions et d'ateliers de sensibilisation organisées</t>
  </si>
  <si>
    <t>Nombre de supports de communication ou publications diffusé (affiches, vidéos, posts, articles)</t>
  </si>
  <si>
    <t>Nombre de conventions de partenariat</t>
  </si>
  <si>
    <t>Nombre de partenariats ou structures impliquées (écoles, associations, institutions, entreprises)</t>
  </si>
  <si>
    <t>C.2.3.2 - Réciprocité Contact</t>
  </si>
  <si>
    <t>Linéaire de cheminement littoral réalisé ( ml)</t>
  </si>
  <si>
    <t>Nombre d’entreprises mobilisées</t>
  </si>
  <si>
    <t>Nombre de salariés mobilisés</t>
  </si>
  <si>
    <t>Nombre de pratiques écoresponsables instaurés dans les entreprises</t>
  </si>
  <si>
    <t>C.2.3.3 - Réciprocité Morne Cabri</t>
  </si>
  <si>
    <t>Volume de déchets retirés (tonnes)</t>
  </si>
  <si>
    <t>Nombre d’hectares nettoyés ou réhabilités (m²)</t>
  </si>
  <si>
    <t>Linéaire de cheminement littoral rénové</t>
  </si>
  <si>
    <t>C.2.3.4 - Réciprocité Longvilliers</t>
  </si>
  <si>
    <t>Réalisation de l'étude préliminaire</t>
  </si>
  <si>
    <t>Réalisation des inventaires</t>
  </si>
  <si>
    <t xml:space="preserve">Nombre d'actions éducatives (ATE/AME) mises en place </t>
  </si>
  <si>
    <t>C.2.3.5 - Réciprocité Reboisement</t>
  </si>
  <si>
    <t>Nombre d’heures de restauration mobilisant des opérateurs externes à la ville</t>
  </si>
  <si>
    <t>Mise en œuvre de chantier des restauration de mangrove</t>
  </si>
  <si>
    <t>Nombre d’arbres mis en terre</t>
  </si>
  <si>
    <t>Superficie de zone humide restaurée</t>
  </si>
  <si>
    <t>Nombre de conventions de projets de compensation écologique</t>
  </si>
  <si>
    <t>C.2.3.6 - Réciprocité Cohé</t>
  </si>
  <si>
    <t>Nombre d’épaves supprimées</t>
  </si>
  <si>
    <t>Nombre de bateaux recensés</t>
  </si>
  <si>
    <t>Nombre de bateaux en règle</t>
  </si>
  <si>
    <t>Nombre de zone de mouillage aménagée</t>
  </si>
  <si>
    <t>C.2.4 - Aménagement et valorisation de la forêt de Montgérald</t>
  </si>
  <si>
    <t>Nombre de personnes sensibilisées / an</t>
  </si>
  <si>
    <t>C.2.5 - Classement et mise en œuvre de la Réserve Naturelle Territoriale de la Baie de Génipa</t>
  </si>
  <si>
    <t>Délibération approuvant le classement en réserve naturelle de la mangrove de Génipa</t>
  </si>
  <si>
    <t xml:space="preserve">Elaboration du plan de gestion </t>
  </si>
  <si>
    <t>Recrutement d’une équipe dédiée</t>
  </si>
  <si>
    <t>C.2.6 - Plan de Gestion d’une aire marine autour de l’ilet Ramier</t>
  </si>
  <si>
    <t>Réalisation de la concertation</t>
  </si>
  <si>
    <t>Mise en œuvre du plan de balisage</t>
  </si>
  <si>
    <t>Réalisation d'actions in situ</t>
  </si>
  <si>
    <t>D- Faire vivre le contrat</t>
  </si>
  <si>
    <t>D.1-Sensibilisation des scolaires et du grand public</t>
  </si>
  <si>
    <t>D.1.1 - Sensibilisation du grand public</t>
  </si>
  <si>
    <t>Nombres d'actions de sensibilisation</t>
  </si>
  <si>
    <t>Nombre de personnes sensibilisées</t>
  </si>
  <si>
    <t>Réalisation d'une visite virtuelle</t>
  </si>
  <si>
    <t>D.1.2 - Sensibilisation des partenaires</t>
  </si>
  <si>
    <t>Nombre de diffusion de newsletters</t>
  </si>
  <si>
    <t>Nombre de visites de terrain</t>
  </si>
  <si>
    <t>Création d'un site internet</t>
  </si>
  <si>
    <t>D.1.3 - Sensibilisation des scolaires</t>
  </si>
  <si>
    <t>Réalisation d'une malette pédagogique</t>
  </si>
  <si>
    <t>D.1.4 - Création d'aires éducatives</t>
  </si>
  <si>
    <t>Nombre d'aires éducatives</t>
  </si>
  <si>
    <t>Nombre de labellisations</t>
  </si>
  <si>
    <t>D.2-Animation, gestion et suivi du contrat de baie</t>
  </si>
  <si>
    <t>D.2.1 - Suivi renforcé de la baie de Fort de France</t>
  </si>
  <si>
    <t>Rapport annuel du suivi hydrologique</t>
  </si>
  <si>
    <t>Rapport annuel du réseau ROCCH</t>
  </si>
  <si>
    <t>D.2.2 - Animation et gestion du Contrat</t>
  </si>
  <si>
    <t>Total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</si>
</sst>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EEF2"/>
        <bgColor rgb="FF000000"/>
      </patternFill>
    </fill>
    <fill>
      <patternFill patternType="solid">
        <fgColor rgb="FF8ECFDB"/>
        <bgColor rgb="FF000000"/>
      </patternFill>
    </fill>
    <fill>
      <patternFill patternType="solid">
        <fgColor rgb="FFDADF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2" borderId="1" applyFont="0" applyNumberFormat="0" applyFill="1" applyBorder="1" applyAlignment="0">
      <alignment horizontal="general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general" vertical="center" textRotation="0" wrapText="true" shrinkToFit="false"/>
    </xf>
    <xf xfId="0" fontId="0" numFmtId="0" fillId="4" borderId="1" applyFont="0" applyNumberFormat="0" applyFill="1" applyBorder="1" applyAlignment="0">
      <alignment horizontal="general" vertical="bottom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0" numFmtId="0" fillId="3" borderId="1" applyFont="0" applyNumberFormat="0" applyFill="1" applyBorder="1" applyAlignment="0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CGBM-Mars-2020@2x-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285750</xdr:rowOff>
    </xdr:from>
    <xdr:ext cx="1352550" cy="1428750"/>
    <xdr:pic>
      <xdr:nvPicPr>
        <xdr:cNvPr id="1" name="Contrat de baie" descr="Contrat de bai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1"/>
  <sheetViews>
    <sheetView tabSelected="1" workbookViewId="0" zoomScale="85" showGridLines="true" showRowColHeaders="1">
      <selection activeCell="A2" sqref="A2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50" customWidth="true" style="0"/>
    <col min="4" max="4" width="50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</cols>
  <sheetData>
    <row r="1" spans="1:11" customHeight="1" ht="15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/>
      <c r="I2" s="2"/>
      <c r="J2" s="1" t="s">
        <v>8</v>
      </c>
      <c r="K2" s="2"/>
    </row>
    <row r="3" spans="1:11" customHeight="1" ht="30">
      <c r="A3" s="2"/>
      <c r="B3" s="2"/>
      <c r="C3" s="2"/>
      <c r="D3" s="2"/>
      <c r="E3" s="2"/>
      <c r="F3" s="2"/>
      <c r="G3" s="10" t="s">
        <v>9</v>
      </c>
      <c r="H3" s="10" t="s">
        <v>10</v>
      </c>
      <c r="I3" s="10" t="s">
        <v>11</v>
      </c>
      <c r="J3" s="2"/>
      <c r="K3" s="2"/>
    </row>
    <row r="4" spans="1:11">
      <c r="A4" s="3" t="s">
        <v>12</v>
      </c>
      <c r="B4" s="3" t="s">
        <v>13</v>
      </c>
      <c r="C4" s="6" t="s">
        <v>14</v>
      </c>
      <c r="D4" s="7" t="s">
        <v>15</v>
      </c>
      <c r="E4" s="8">
        <v>1</v>
      </c>
      <c r="F4" s="7"/>
      <c r="G4" s="11">
        <v>0</v>
      </c>
      <c r="H4" s="11">
        <v>16</v>
      </c>
      <c r="I4" s="11">
        <v>16</v>
      </c>
      <c r="J4" s="11">
        <v>100</v>
      </c>
      <c r="K4" s="8">
        <f>round(sum(J4:J6)/count(J4:J6),2)</f>
        <v>100</v>
      </c>
    </row>
    <row r="5" spans="1:11">
      <c r="A5" s="2"/>
      <c r="B5" s="2"/>
      <c r="C5" s="7"/>
      <c r="D5" s="7" t="s">
        <v>16</v>
      </c>
      <c r="E5" s="7"/>
      <c r="F5" s="7"/>
      <c r="G5" s="11">
        <v>0</v>
      </c>
      <c r="H5" s="11">
        <v>1</v>
      </c>
      <c r="I5" s="11">
        <v>1</v>
      </c>
      <c r="J5" s="11">
        <v>100</v>
      </c>
      <c r="K5" s="7"/>
    </row>
    <row r="6" spans="1:11">
      <c r="A6" s="2"/>
      <c r="B6" s="2"/>
      <c r="C6" s="7"/>
      <c r="D6" s="7" t="s">
        <v>17</v>
      </c>
      <c r="E6" s="7"/>
      <c r="F6" s="7"/>
      <c r="G6" s="11">
        <v>0</v>
      </c>
      <c r="H6" s="11">
        <v>1</v>
      </c>
      <c r="I6" s="11">
        <v>1</v>
      </c>
      <c r="J6" s="11">
        <v>100</v>
      </c>
      <c r="K6" s="7"/>
    </row>
    <row r="7" spans="1:11">
      <c r="A7" s="2"/>
      <c r="B7" s="2"/>
      <c r="C7" s="3" t="s">
        <v>18</v>
      </c>
      <c r="D7" s="2" t="s">
        <v>19</v>
      </c>
      <c r="E7" s="1">
        <v>11980</v>
      </c>
      <c r="F7" s="2"/>
      <c r="G7" s="10">
        <v>0</v>
      </c>
      <c r="H7" s="10">
        <v>3</v>
      </c>
      <c r="I7" s="10">
        <v>3</v>
      </c>
      <c r="J7" s="10">
        <v>100</v>
      </c>
      <c r="K7" s="1">
        <f>round(sum(J7:J8)/count(J7:J8),2)</f>
        <v>87.5</v>
      </c>
    </row>
    <row r="8" spans="1:11">
      <c r="A8" s="2"/>
      <c r="B8" s="2"/>
      <c r="C8" s="2"/>
      <c r="D8" s="2" t="s">
        <v>20</v>
      </c>
      <c r="E8" s="2"/>
      <c r="F8" s="2"/>
      <c r="G8" s="10">
        <v>0</v>
      </c>
      <c r="H8" s="10">
        <v>4</v>
      </c>
      <c r="I8" s="10">
        <v>3</v>
      </c>
      <c r="J8" s="10">
        <v>75</v>
      </c>
      <c r="K8" s="2"/>
    </row>
    <row r="9" spans="1:11">
      <c r="A9" s="2"/>
      <c r="B9" s="2"/>
      <c r="C9" s="6" t="s">
        <v>21</v>
      </c>
      <c r="D9" s="7" t="s">
        <v>22</v>
      </c>
      <c r="E9" s="8">
        <v>1075</v>
      </c>
      <c r="F9" s="7"/>
      <c r="G9" s="11">
        <v>0</v>
      </c>
      <c r="H9" s="11">
        <v>2</v>
      </c>
      <c r="I9" s="11">
        <v>1</v>
      </c>
      <c r="J9" s="11">
        <v>50</v>
      </c>
      <c r="K9" s="8">
        <f>round(sum(J9:J12)/count(J9:J12),2)</f>
        <v>36.25</v>
      </c>
    </row>
    <row r="10" spans="1:11">
      <c r="A10" s="2"/>
      <c r="B10" s="2"/>
      <c r="C10" s="7"/>
      <c r="D10" s="7" t="s">
        <v>23</v>
      </c>
      <c r="E10" s="7"/>
      <c r="F10" s="7"/>
      <c r="G10" s="7"/>
      <c r="H10" s="7"/>
      <c r="I10" s="7"/>
      <c r="J10" s="11">
        <v>0</v>
      </c>
      <c r="K10" s="7"/>
    </row>
    <row r="11" spans="1:11">
      <c r="A11" s="2"/>
      <c r="B11" s="2"/>
      <c r="C11" s="7"/>
      <c r="D11" s="7" t="s">
        <v>24</v>
      </c>
      <c r="E11" s="7"/>
      <c r="F11" s="7"/>
      <c r="G11" s="11">
        <v>0</v>
      </c>
      <c r="H11" s="11">
        <v>60</v>
      </c>
      <c r="I11" s="11">
        <v>58</v>
      </c>
      <c r="J11" s="11">
        <v>95</v>
      </c>
      <c r="K11" s="7"/>
    </row>
    <row r="12" spans="1:11">
      <c r="A12" s="2"/>
      <c r="B12" s="2"/>
      <c r="C12" s="7"/>
      <c r="D12" s="7" t="s">
        <v>25</v>
      </c>
      <c r="E12" s="7"/>
      <c r="F12" s="7"/>
      <c r="G12" s="7"/>
      <c r="H12" s="7"/>
      <c r="I12" s="7"/>
      <c r="J12" s="11">
        <v>0</v>
      </c>
      <c r="K12" s="7"/>
    </row>
    <row r="13" spans="1:11">
      <c r="A13" s="2"/>
      <c r="B13" s="2"/>
      <c r="C13" s="3" t="s">
        <v>26</v>
      </c>
      <c r="D13" s="2" t="s">
        <v>27</v>
      </c>
      <c r="E13" s="1">
        <v>1500</v>
      </c>
      <c r="F13" s="2"/>
      <c r="G13" s="10">
        <v>0</v>
      </c>
      <c r="H13" s="10">
        <v>10</v>
      </c>
      <c r="I13" s="10">
        <v>1</v>
      </c>
      <c r="J13" s="10">
        <v>10</v>
      </c>
      <c r="K13" s="1">
        <f>round(sum(J13:J14)/count(J13:J14),2)</f>
        <v>55</v>
      </c>
    </row>
    <row r="14" spans="1:11">
      <c r="A14" s="2"/>
      <c r="B14" s="2"/>
      <c r="C14" s="2"/>
      <c r="D14" s="2" t="s">
        <v>28</v>
      </c>
      <c r="E14" s="2"/>
      <c r="F14" s="2"/>
      <c r="G14" s="10">
        <v>0</v>
      </c>
      <c r="H14" s="10">
        <v>200</v>
      </c>
      <c r="I14" s="10">
        <v>216</v>
      </c>
      <c r="J14" s="10">
        <v>100</v>
      </c>
      <c r="K14" s="2"/>
    </row>
    <row r="15" spans="1:11">
      <c r="A15" s="2"/>
      <c r="B15" s="2"/>
      <c r="C15" s="6" t="s">
        <v>29</v>
      </c>
      <c r="D15" s="7" t="s">
        <v>30</v>
      </c>
      <c r="E15" s="7"/>
      <c r="F15" s="7"/>
      <c r="G15" s="11">
        <v>0</v>
      </c>
      <c r="H15" s="11">
        <v>8</v>
      </c>
      <c r="I15" s="11">
        <v>2</v>
      </c>
      <c r="J15" s="11">
        <v>25</v>
      </c>
      <c r="K15" s="8">
        <f>round(sum(J15:J18)/count(J15:J18),2)</f>
        <v>81.25</v>
      </c>
    </row>
    <row r="16" spans="1:11">
      <c r="A16" s="2"/>
      <c r="B16" s="2"/>
      <c r="C16" s="7"/>
      <c r="D16" s="7" t="s">
        <v>31</v>
      </c>
      <c r="E16" s="7"/>
      <c r="F16" s="7"/>
      <c r="G16" s="11">
        <v>0</v>
      </c>
      <c r="H16" s="11">
        <v>10</v>
      </c>
      <c r="I16" s="11">
        <v>13</v>
      </c>
      <c r="J16" s="11">
        <v>100</v>
      </c>
      <c r="K16" s="7"/>
    </row>
    <row r="17" spans="1:11">
      <c r="A17" s="2"/>
      <c r="B17" s="2"/>
      <c r="C17" s="7"/>
      <c r="D17" s="7" t="s">
        <v>32</v>
      </c>
      <c r="E17" s="7"/>
      <c r="F17" s="7"/>
      <c r="G17" s="11">
        <v>0</v>
      </c>
      <c r="H17" s="11">
        <v>8</v>
      </c>
      <c r="I17" s="11">
        <v>8</v>
      </c>
      <c r="J17" s="11">
        <v>100</v>
      </c>
      <c r="K17" s="7"/>
    </row>
    <row r="18" spans="1:11">
      <c r="A18" s="2"/>
      <c r="B18" s="2"/>
      <c r="C18" s="7"/>
      <c r="D18" s="7" t="s">
        <v>33</v>
      </c>
      <c r="E18" s="7"/>
      <c r="F18" s="7"/>
      <c r="G18" s="11">
        <v>0</v>
      </c>
      <c r="H18" s="11">
        <v>1</v>
      </c>
      <c r="I18" s="11">
        <v>1</v>
      </c>
      <c r="J18" s="11">
        <v>100</v>
      </c>
      <c r="K18" s="7"/>
    </row>
    <row r="19" spans="1:11">
      <c r="A19" s="2"/>
      <c r="B19" s="3" t="s">
        <v>34</v>
      </c>
      <c r="C19" s="3" t="s">
        <v>35</v>
      </c>
      <c r="D19" s="2" t="s">
        <v>36</v>
      </c>
      <c r="E19" s="1">
        <v>210</v>
      </c>
      <c r="F19" s="2"/>
      <c r="G19" s="2"/>
      <c r="H19" s="2"/>
      <c r="I19" s="2"/>
      <c r="J19" s="10">
        <v>20</v>
      </c>
      <c r="K19" s="1">
        <f>round(sum(J19:J21)/count(J19:J21),2)</f>
        <v>6.67</v>
      </c>
    </row>
    <row r="20" spans="1:11">
      <c r="A20" s="2"/>
      <c r="B20" s="2"/>
      <c r="C20" s="2"/>
      <c r="D20" s="2" t="s">
        <v>37</v>
      </c>
      <c r="E20" s="2"/>
      <c r="F20" s="2"/>
      <c r="G20" s="2"/>
      <c r="H20" s="2"/>
      <c r="I20" s="2"/>
      <c r="J20" s="10">
        <v>0</v>
      </c>
      <c r="K20" s="2"/>
    </row>
    <row r="21" spans="1:11">
      <c r="A21" s="2"/>
      <c r="B21" s="2"/>
      <c r="C21" s="2"/>
      <c r="D21" s="2" t="s">
        <v>38</v>
      </c>
      <c r="E21" s="2"/>
      <c r="F21" s="2"/>
      <c r="G21" s="2"/>
      <c r="H21" s="2"/>
      <c r="I21" s="2"/>
      <c r="J21" s="10">
        <v>0</v>
      </c>
      <c r="K21" s="2"/>
    </row>
    <row r="22" spans="1:11">
      <c r="A22" s="4"/>
      <c r="B22" s="4"/>
      <c r="C22" s="4"/>
      <c r="D22" s="4"/>
      <c r="E22" s="9">
        <v>14766</v>
      </c>
      <c r="F22" s="4"/>
      <c r="G22" s="4"/>
      <c r="H22" s="4"/>
      <c r="I22" s="4"/>
      <c r="J22" s="4"/>
      <c r="K22" s="9">
        <f>round(sum(K4:K19)/6,2)</f>
        <v>61.11</v>
      </c>
    </row>
    <row r="23" spans="1:11">
      <c r="A23" s="3" t="s">
        <v>39</v>
      </c>
      <c r="B23" s="3" t="s">
        <v>40</v>
      </c>
      <c r="C23" s="6" t="s">
        <v>41</v>
      </c>
      <c r="D23" s="7" t="s">
        <v>42</v>
      </c>
      <c r="E23" s="8">
        <v>79530</v>
      </c>
      <c r="F23" s="7"/>
      <c r="G23" s="11">
        <v>0</v>
      </c>
      <c r="H23" s="11">
        <v>1</v>
      </c>
      <c r="I23" s="11">
        <v>0</v>
      </c>
      <c r="J23" s="11">
        <v>100</v>
      </c>
      <c r="K23" s="8">
        <f>round(sum(J23:J26)/count(J23:J26),2)</f>
        <v>75</v>
      </c>
    </row>
    <row r="24" spans="1:11">
      <c r="A24" s="2"/>
      <c r="B24" s="2"/>
      <c r="C24" s="7"/>
      <c r="D24" s="7" t="s">
        <v>43</v>
      </c>
      <c r="E24" s="7"/>
      <c r="F24" s="7"/>
      <c r="G24" s="11">
        <v>0</v>
      </c>
      <c r="H24" s="11">
        <v>1</v>
      </c>
      <c r="I24" s="11">
        <v>0</v>
      </c>
      <c r="J24" s="11">
        <v>100</v>
      </c>
      <c r="K24" s="7"/>
    </row>
    <row r="25" spans="1:11">
      <c r="A25" s="2"/>
      <c r="B25" s="2"/>
      <c r="C25" s="7"/>
      <c r="D25" s="7" t="s">
        <v>44</v>
      </c>
      <c r="E25" s="7"/>
      <c r="F25" s="7"/>
      <c r="G25" s="11">
        <v>0</v>
      </c>
      <c r="H25" s="11">
        <v>1</v>
      </c>
      <c r="I25" s="11">
        <v>0</v>
      </c>
      <c r="J25" s="11">
        <v>100</v>
      </c>
      <c r="K25" s="7"/>
    </row>
    <row r="26" spans="1:11">
      <c r="A26" s="2"/>
      <c r="B26" s="2"/>
      <c r="C26" s="7"/>
      <c r="D26" s="7" t="s">
        <v>45</v>
      </c>
      <c r="E26" s="7"/>
      <c r="F26" s="7"/>
      <c r="G26" s="11">
        <v>0</v>
      </c>
      <c r="H26" s="11">
        <v>1</v>
      </c>
      <c r="I26" s="11">
        <v>0</v>
      </c>
      <c r="J26" s="11">
        <v>0</v>
      </c>
      <c r="K26" s="7"/>
    </row>
    <row r="27" spans="1:11">
      <c r="A27" s="2"/>
      <c r="B27" s="2"/>
      <c r="C27" s="3" t="s">
        <v>46</v>
      </c>
      <c r="D27" s="2" t="s">
        <v>47</v>
      </c>
      <c r="E27" s="1">
        <v>340</v>
      </c>
      <c r="F27" s="2"/>
      <c r="G27" s="2"/>
      <c r="H27" s="2"/>
      <c r="I27" s="2"/>
      <c r="J27" s="10">
        <v>0</v>
      </c>
      <c r="K27" s="1">
        <f>J27</f>
        <v>0</v>
      </c>
    </row>
    <row r="28" spans="1:11">
      <c r="A28" s="2"/>
      <c r="B28" s="2"/>
      <c r="C28" s="6" t="s">
        <v>48</v>
      </c>
      <c r="D28" s="7" t="s">
        <v>49</v>
      </c>
      <c r="E28" s="8">
        <v>175</v>
      </c>
      <c r="F28" s="7"/>
      <c r="G28" s="11">
        <v>0</v>
      </c>
      <c r="H28" s="11">
        <v>1</v>
      </c>
      <c r="I28" s="11">
        <v>0</v>
      </c>
      <c r="J28" s="11">
        <v>0</v>
      </c>
      <c r="K28" s="8">
        <f>J28</f>
        <v>0</v>
      </c>
    </row>
    <row r="29" spans="1:11">
      <c r="A29" s="2"/>
      <c r="B29" s="3" t="s">
        <v>50</v>
      </c>
      <c r="C29" s="3" t="s">
        <v>51</v>
      </c>
      <c r="D29" s="2" t="s">
        <v>52</v>
      </c>
      <c r="E29" s="1">
        <v>75</v>
      </c>
      <c r="F29" s="2"/>
      <c r="G29" s="10">
        <v>0</v>
      </c>
      <c r="H29" s="10">
        <v>2</v>
      </c>
      <c r="I29" s="10">
        <v>1</v>
      </c>
      <c r="J29" s="10">
        <v>50</v>
      </c>
      <c r="K29" s="1">
        <f>round(sum(J29:J30)/count(J29:J30),2)</f>
        <v>42.5</v>
      </c>
    </row>
    <row r="30" spans="1:11">
      <c r="A30" s="2"/>
      <c r="B30" s="2"/>
      <c r="C30" s="2"/>
      <c r="D30" s="2" t="s">
        <v>53</v>
      </c>
      <c r="E30" s="2"/>
      <c r="F30" s="2"/>
      <c r="G30" s="10">
        <v>0</v>
      </c>
      <c r="H30" s="10">
        <v>3</v>
      </c>
      <c r="I30" s="10">
        <v>1</v>
      </c>
      <c r="J30" s="10">
        <v>35</v>
      </c>
      <c r="K30" s="2"/>
    </row>
    <row r="31" spans="1:11">
      <c r="A31" s="2"/>
      <c r="B31" s="2"/>
      <c r="C31" s="6" t="s">
        <v>54</v>
      </c>
      <c r="D31" s="7" t="s">
        <v>55</v>
      </c>
      <c r="E31" s="7"/>
      <c r="F31" s="7"/>
      <c r="G31" s="11">
        <v>0</v>
      </c>
      <c r="H31" s="11">
        <v>1</v>
      </c>
      <c r="I31" s="11">
        <v>1</v>
      </c>
      <c r="J31" s="11">
        <v>100</v>
      </c>
      <c r="K31" s="8">
        <f>round(sum(J31:J32)/count(J31:J32),2)</f>
        <v>100</v>
      </c>
    </row>
    <row r="32" spans="1:11">
      <c r="A32" s="2"/>
      <c r="B32" s="2"/>
      <c r="C32" s="7"/>
      <c r="D32" s="7" t="s">
        <v>53</v>
      </c>
      <c r="E32" s="7"/>
      <c r="F32" s="7"/>
      <c r="G32" s="11">
        <v>0</v>
      </c>
      <c r="H32" s="11">
        <v>1</v>
      </c>
      <c r="I32" s="11">
        <v>1</v>
      </c>
      <c r="J32" s="11">
        <v>100</v>
      </c>
      <c r="K32" s="7"/>
    </row>
    <row r="33" spans="1:11">
      <c r="A33" s="2"/>
      <c r="B33" s="2"/>
      <c r="C33" s="3" t="s">
        <v>56</v>
      </c>
      <c r="D33" s="2" t="s">
        <v>57</v>
      </c>
      <c r="E33" s="2"/>
      <c r="F33" s="2"/>
      <c r="G33" s="10">
        <v>0</v>
      </c>
      <c r="H33" s="10">
        <v>1</v>
      </c>
      <c r="I33" s="10">
        <v>0</v>
      </c>
      <c r="J33" s="10">
        <v>0</v>
      </c>
      <c r="K33" s="1">
        <f>round(sum(J33:J34)/count(J33:J34),2)</f>
        <v>0</v>
      </c>
    </row>
    <row r="34" spans="1:11">
      <c r="A34" s="2"/>
      <c r="B34" s="2"/>
      <c r="C34" s="2"/>
      <c r="D34" s="2" t="s">
        <v>53</v>
      </c>
      <c r="E34" s="2"/>
      <c r="F34" s="2"/>
      <c r="G34" s="10">
        <v>0</v>
      </c>
      <c r="H34" s="10">
        <v>1</v>
      </c>
      <c r="I34" s="10">
        <v>0</v>
      </c>
      <c r="J34" s="10">
        <v>0</v>
      </c>
      <c r="K34" s="2"/>
    </row>
    <row r="35" spans="1:11">
      <c r="A35" s="2"/>
      <c r="B35" s="2"/>
      <c r="C35" s="6" t="s">
        <v>58</v>
      </c>
      <c r="D35" s="7" t="s">
        <v>55</v>
      </c>
      <c r="E35" s="7"/>
      <c r="F35" s="7"/>
      <c r="G35" s="11">
        <v>0</v>
      </c>
      <c r="H35" s="11">
        <v>1</v>
      </c>
      <c r="I35" s="11">
        <v>0</v>
      </c>
      <c r="J35" s="11">
        <v>0</v>
      </c>
      <c r="K35" s="8">
        <f>round(sum(J35:J36)/count(J35:J36),2)</f>
        <v>0</v>
      </c>
    </row>
    <row r="36" spans="1:11">
      <c r="A36" s="2"/>
      <c r="B36" s="2"/>
      <c r="C36" s="7"/>
      <c r="D36" s="7" t="s">
        <v>53</v>
      </c>
      <c r="E36" s="7"/>
      <c r="F36" s="7"/>
      <c r="G36" s="11">
        <v>0</v>
      </c>
      <c r="H36" s="11">
        <v>1</v>
      </c>
      <c r="I36" s="11">
        <v>0</v>
      </c>
      <c r="J36" s="11">
        <v>0</v>
      </c>
      <c r="K36" s="7"/>
    </row>
    <row r="37" spans="1:11">
      <c r="A37" s="2"/>
      <c r="B37" s="2"/>
      <c r="C37" s="3" t="s">
        <v>59</v>
      </c>
      <c r="D37" s="2" t="s">
        <v>60</v>
      </c>
      <c r="E37" s="1">
        <v>200</v>
      </c>
      <c r="F37" s="2"/>
      <c r="G37" s="10">
        <v>0</v>
      </c>
      <c r="H37" s="10">
        <v>1</v>
      </c>
      <c r="I37" s="10">
        <v>0</v>
      </c>
      <c r="J37" s="10">
        <v>0</v>
      </c>
      <c r="K37" s="1">
        <f>round(sum(J37:J38)/count(J37:J38),2)</f>
        <v>50</v>
      </c>
    </row>
    <row r="38" spans="1:11">
      <c r="A38" s="2"/>
      <c r="B38" s="2"/>
      <c r="C38" s="2"/>
      <c r="D38" s="2" t="s">
        <v>61</v>
      </c>
      <c r="E38" s="2"/>
      <c r="F38" s="2"/>
      <c r="G38" s="10">
        <v>0</v>
      </c>
      <c r="H38" s="10">
        <v>1</v>
      </c>
      <c r="I38" s="10">
        <v>1</v>
      </c>
      <c r="J38" s="10">
        <v>100</v>
      </c>
      <c r="K38" s="2"/>
    </row>
    <row r="39" spans="1:11">
      <c r="A39" s="2"/>
      <c r="B39" s="2"/>
      <c r="C39" s="6" t="s">
        <v>62</v>
      </c>
      <c r="D39" s="7" t="s">
        <v>63</v>
      </c>
      <c r="E39" s="8">
        <v>30</v>
      </c>
      <c r="F39" s="7"/>
      <c r="G39" s="11">
        <v>0</v>
      </c>
      <c r="H39" s="11">
        <v>1</v>
      </c>
      <c r="I39" s="11">
        <v>1</v>
      </c>
      <c r="J39" s="11">
        <v>100</v>
      </c>
      <c r="K39" s="8">
        <f>round(sum(J39:J41)/count(J39:J41),2)</f>
        <v>66.67</v>
      </c>
    </row>
    <row r="40" spans="1:11">
      <c r="A40" s="2"/>
      <c r="B40" s="2"/>
      <c r="C40" s="7"/>
      <c r="D40" s="7" t="s">
        <v>64</v>
      </c>
      <c r="E40" s="7"/>
      <c r="F40" s="7"/>
      <c r="G40" s="11">
        <v>0</v>
      </c>
      <c r="H40" s="11">
        <v>1</v>
      </c>
      <c r="I40" s="11">
        <v>1</v>
      </c>
      <c r="J40" s="11">
        <v>100</v>
      </c>
      <c r="K40" s="7"/>
    </row>
    <row r="41" spans="1:11">
      <c r="A41" s="2"/>
      <c r="B41" s="2"/>
      <c r="C41" s="7"/>
      <c r="D41" s="7" t="s">
        <v>65</v>
      </c>
      <c r="E41" s="7"/>
      <c r="F41" s="7"/>
      <c r="G41" s="11">
        <v>0</v>
      </c>
      <c r="H41" s="11">
        <v>1</v>
      </c>
      <c r="I41" s="11">
        <v>0</v>
      </c>
      <c r="J41" s="11">
        <v>0</v>
      </c>
      <c r="K41" s="7"/>
    </row>
    <row r="42" spans="1:11">
      <c r="A42" s="2"/>
      <c r="B42" s="3" t="s">
        <v>66</v>
      </c>
      <c r="C42" s="3" t="s">
        <v>67</v>
      </c>
      <c r="D42" s="2" t="s">
        <v>68</v>
      </c>
      <c r="E42" s="1">
        <v>850</v>
      </c>
      <c r="F42" s="2"/>
      <c r="G42" s="10">
        <v>0</v>
      </c>
      <c r="H42" s="10">
        <v>53</v>
      </c>
      <c r="I42" s="10">
        <v>53</v>
      </c>
      <c r="J42" s="10">
        <v>100</v>
      </c>
      <c r="K42" s="1">
        <f>J42</f>
        <v>100</v>
      </c>
    </row>
    <row r="43" spans="1:11">
      <c r="A43" s="2"/>
      <c r="B43" s="2"/>
      <c r="C43" s="6" t="s">
        <v>69</v>
      </c>
      <c r="D43" s="7" t="s">
        <v>70</v>
      </c>
      <c r="E43" s="8">
        <v>180</v>
      </c>
      <c r="F43" s="7"/>
      <c r="G43" s="11">
        <v>0</v>
      </c>
      <c r="H43" s="11">
        <v>1</v>
      </c>
      <c r="I43" s="11">
        <v>0</v>
      </c>
      <c r="J43" s="11">
        <v>0</v>
      </c>
      <c r="K43" s="8">
        <f>round(sum(J43:J44)/count(J43:J44),2)</f>
        <v>0</v>
      </c>
    </row>
    <row r="44" spans="1:11">
      <c r="A44" s="2"/>
      <c r="B44" s="2"/>
      <c r="C44" s="7"/>
      <c r="D44" s="7" t="s">
        <v>71</v>
      </c>
      <c r="E44" s="7"/>
      <c r="F44" s="7"/>
      <c r="G44" s="11">
        <v>0</v>
      </c>
      <c r="H44" s="11">
        <v>100</v>
      </c>
      <c r="I44" s="11">
        <v>0</v>
      </c>
      <c r="J44" s="11">
        <v>0</v>
      </c>
      <c r="K44" s="7"/>
    </row>
    <row r="45" spans="1:11">
      <c r="A45" s="2"/>
      <c r="B45" s="2"/>
      <c r="C45" s="3" t="s">
        <v>72</v>
      </c>
      <c r="D45" s="2" t="s">
        <v>16</v>
      </c>
      <c r="E45" s="1">
        <v>150</v>
      </c>
      <c r="F45" s="2"/>
      <c r="G45" s="10">
        <v>0</v>
      </c>
      <c r="H45" s="10">
        <v>1</v>
      </c>
      <c r="I45" s="10">
        <v>0</v>
      </c>
      <c r="J45" s="10">
        <v>0</v>
      </c>
      <c r="K45" s="1">
        <f>round(sum(J45:J46)/count(J45:J46),2)</f>
        <v>0</v>
      </c>
    </row>
    <row r="46" spans="1:11">
      <c r="A46" s="2"/>
      <c r="B46" s="2"/>
      <c r="C46" s="2"/>
      <c r="D46" s="2" t="s">
        <v>73</v>
      </c>
      <c r="E46" s="2"/>
      <c r="F46" s="2"/>
      <c r="G46" s="10">
        <v>0</v>
      </c>
      <c r="H46" s="10">
        <v>1</v>
      </c>
      <c r="I46" s="10">
        <v>0</v>
      </c>
      <c r="J46" s="10">
        <v>0</v>
      </c>
      <c r="K46" s="2"/>
    </row>
    <row r="47" spans="1:11">
      <c r="A47" s="2"/>
      <c r="B47" s="2"/>
      <c r="C47" s="6" t="s">
        <v>74</v>
      </c>
      <c r="D47" s="7" t="s">
        <v>75</v>
      </c>
      <c r="E47" s="8">
        <v>280</v>
      </c>
      <c r="F47" s="7"/>
      <c r="G47" s="11">
        <v>0</v>
      </c>
      <c r="H47" s="11">
        <v>1</v>
      </c>
      <c r="I47" s="11">
        <v>1</v>
      </c>
      <c r="J47" s="11">
        <v>100</v>
      </c>
      <c r="K47" s="8">
        <f>round(sum(J47:J49)/count(J47:J49),2)</f>
        <v>100</v>
      </c>
    </row>
    <row r="48" spans="1:11">
      <c r="A48" s="2"/>
      <c r="B48" s="2"/>
      <c r="C48" s="7"/>
      <c r="D48" s="7" t="s">
        <v>76</v>
      </c>
      <c r="E48" s="7"/>
      <c r="F48" s="7"/>
      <c r="G48" s="11">
        <v>0</v>
      </c>
      <c r="H48" s="11">
        <v>1</v>
      </c>
      <c r="I48" s="11">
        <v>1</v>
      </c>
      <c r="J48" s="11">
        <v>100</v>
      </c>
      <c r="K48" s="7"/>
    </row>
    <row r="49" spans="1:11">
      <c r="A49" s="2"/>
      <c r="B49" s="2"/>
      <c r="C49" s="7"/>
      <c r="D49" s="7" t="s">
        <v>77</v>
      </c>
      <c r="E49" s="7"/>
      <c r="F49" s="7"/>
      <c r="G49" s="11">
        <v>0</v>
      </c>
      <c r="H49" s="11">
        <v>1</v>
      </c>
      <c r="I49" s="11">
        <v>1</v>
      </c>
      <c r="J49" s="11">
        <v>100</v>
      </c>
      <c r="K49" s="7"/>
    </row>
    <row r="50" spans="1:11">
      <c r="A50" s="4"/>
      <c r="B50" s="4"/>
      <c r="C50" s="4"/>
      <c r="D50" s="4"/>
      <c r="E50" s="9">
        <v>81810</v>
      </c>
      <c r="F50" s="4"/>
      <c r="G50" s="4"/>
      <c r="H50" s="4"/>
      <c r="I50" s="4"/>
      <c r="J50" s="4"/>
      <c r="K50" s="9">
        <f>round(sum(K23:K47)/13,2)</f>
        <v>41.09</v>
      </c>
    </row>
    <row r="51" spans="1:11">
      <c r="A51" s="3" t="s">
        <v>78</v>
      </c>
      <c r="B51" s="3" t="s">
        <v>79</v>
      </c>
      <c r="C51" s="3" t="s">
        <v>80</v>
      </c>
      <c r="D51" s="2" t="s">
        <v>81</v>
      </c>
      <c r="E51" s="1">
        <v>25</v>
      </c>
      <c r="F51" s="2"/>
      <c r="G51" s="10">
        <v>0</v>
      </c>
      <c r="H51" s="10">
        <v>5</v>
      </c>
      <c r="I51" s="10">
        <v>5</v>
      </c>
      <c r="J51" s="10">
        <v>100</v>
      </c>
      <c r="K51" s="1">
        <f>round(sum(J51:J53)/count(J51:J53),2)</f>
        <v>100</v>
      </c>
    </row>
    <row r="52" spans="1:11">
      <c r="A52" s="2"/>
      <c r="B52" s="2"/>
      <c r="C52" s="2"/>
      <c r="D52" s="2" t="s">
        <v>82</v>
      </c>
      <c r="E52" s="2"/>
      <c r="F52" s="2"/>
      <c r="G52" s="10">
        <v>0</v>
      </c>
      <c r="H52" s="10">
        <v>5</v>
      </c>
      <c r="I52" s="10">
        <v>5</v>
      </c>
      <c r="J52" s="10">
        <v>100</v>
      </c>
      <c r="K52" s="2"/>
    </row>
    <row r="53" spans="1:11">
      <c r="A53" s="2"/>
      <c r="B53" s="2"/>
      <c r="C53" s="2"/>
      <c r="D53" s="2" t="s">
        <v>83</v>
      </c>
      <c r="E53" s="2"/>
      <c r="F53" s="2"/>
      <c r="G53" s="10">
        <v>0</v>
      </c>
      <c r="H53" s="10">
        <v>5</v>
      </c>
      <c r="I53" s="10">
        <v>5</v>
      </c>
      <c r="J53" s="10">
        <v>100</v>
      </c>
      <c r="K53" s="2"/>
    </row>
    <row r="54" spans="1:11">
      <c r="A54" s="2"/>
      <c r="B54" s="2"/>
      <c r="C54" s="6" t="s">
        <v>84</v>
      </c>
      <c r="D54" s="7" t="s">
        <v>85</v>
      </c>
      <c r="E54" s="7"/>
      <c r="F54" s="7"/>
      <c r="G54" s="11">
        <v>0</v>
      </c>
      <c r="H54" s="11">
        <v>5</v>
      </c>
      <c r="I54" s="11">
        <v>2</v>
      </c>
      <c r="J54" s="11">
        <v>40</v>
      </c>
      <c r="K54" s="8">
        <f>round(sum(J54:J55)/count(J54:J55),2)</f>
        <v>40</v>
      </c>
    </row>
    <row r="55" spans="1:11">
      <c r="A55" s="2"/>
      <c r="B55" s="2"/>
      <c r="C55" s="7"/>
      <c r="D55" s="7" t="s">
        <v>86</v>
      </c>
      <c r="E55" s="7"/>
      <c r="F55" s="7"/>
      <c r="G55" s="11">
        <v>0</v>
      </c>
      <c r="H55" s="11">
        <v>5</v>
      </c>
      <c r="I55" s="11">
        <v>2</v>
      </c>
      <c r="J55" s="11">
        <v>40</v>
      </c>
      <c r="K55" s="7"/>
    </row>
    <row r="56" spans="1:11">
      <c r="A56" s="2"/>
      <c r="B56" s="2"/>
      <c r="C56" s="3" t="s">
        <v>87</v>
      </c>
      <c r="D56" s="2" t="s">
        <v>88</v>
      </c>
      <c r="E56" s="2"/>
      <c r="F56" s="2"/>
      <c r="G56" s="10">
        <v>0</v>
      </c>
      <c r="H56" s="10">
        <v>1</v>
      </c>
      <c r="I56" s="10">
        <v>1</v>
      </c>
      <c r="J56" s="10">
        <v>100</v>
      </c>
      <c r="K56" s="1">
        <f>round(sum(J56:J57)/count(J56:J57),2)</f>
        <v>100</v>
      </c>
    </row>
    <row r="57" spans="1:11">
      <c r="A57" s="2"/>
      <c r="B57" s="2"/>
      <c r="C57" s="2"/>
      <c r="D57" s="2" t="s">
        <v>89</v>
      </c>
      <c r="E57" s="2"/>
      <c r="F57" s="2"/>
      <c r="G57" s="10">
        <v>0</v>
      </c>
      <c r="H57" s="10">
        <v>1</v>
      </c>
      <c r="I57" s="10">
        <v>1</v>
      </c>
      <c r="J57" s="10">
        <v>100</v>
      </c>
      <c r="K57" s="2"/>
    </row>
    <row r="58" spans="1:11">
      <c r="A58" s="2"/>
      <c r="B58" s="2"/>
      <c r="C58" s="6" t="s">
        <v>90</v>
      </c>
      <c r="D58" s="7" t="s">
        <v>88</v>
      </c>
      <c r="E58" s="7"/>
      <c r="F58" s="7"/>
      <c r="G58" s="11">
        <v>0</v>
      </c>
      <c r="H58" s="11">
        <v>1</v>
      </c>
      <c r="I58" s="11">
        <v>0</v>
      </c>
      <c r="J58" s="11">
        <v>0</v>
      </c>
      <c r="K58" s="8">
        <f>round(sum(J58:J59)/count(J58:J59),2)</f>
        <v>0</v>
      </c>
    </row>
    <row r="59" spans="1:11">
      <c r="A59" s="2"/>
      <c r="B59" s="2"/>
      <c r="C59" s="7"/>
      <c r="D59" s="7" t="s">
        <v>89</v>
      </c>
      <c r="E59" s="7"/>
      <c r="F59" s="7"/>
      <c r="G59" s="11">
        <v>0</v>
      </c>
      <c r="H59" s="11">
        <v>1</v>
      </c>
      <c r="I59" s="11">
        <v>0</v>
      </c>
      <c r="J59" s="11">
        <v>0</v>
      </c>
      <c r="K59" s="7"/>
    </row>
    <row r="60" spans="1:11">
      <c r="A60" s="2"/>
      <c r="B60" s="2"/>
      <c r="C60" s="3" t="s">
        <v>91</v>
      </c>
      <c r="D60" s="2" t="s">
        <v>88</v>
      </c>
      <c r="E60" s="1">
        <v>1</v>
      </c>
      <c r="F60" s="2"/>
      <c r="G60" s="10">
        <v>0</v>
      </c>
      <c r="H60" s="10">
        <v>1</v>
      </c>
      <c r="I60" s="10">
        <v>0</v>
      </c>
      <c r="J60" s="10">
        <v>0</v>
      </c>
      <c r="K60" s="1">
        <f>round(sum(J60:J61)/count(J60:J61),2)</f>
        <v>0</v>
      </c>
    </row>
    <row r="61" spans="1:11">
      <c r="A61" s="2"/>
      <c r="B61" s="2"/>
      <c r="C61" s="2"/>
      <c r="D61" s="2" t="s">
        <v>89</v>
      </c>
      <c r="E61" s="2"/>
      <c r="F61" s="2"/>
      <c r="G61" s="10">
        <v>0</v>
      </c>
      <c r="H61" s="10">
        <v>1</v>
      </c>
      <c r="I61" s="10">
        <v>0</v>
      </c>
      <c r="J61" s="10">
        <v>0</v>
      </c>
      <c r="K61" s="2"/>
    </row>
    <row r="62" spans="1:11">
      <c r="A62" s="2"/>
      <c r="B62" s="2"/>
      <c r="C62" s="6" t="s">
        <v>92</v>
      </c>
      <c r="D62" s="7" t="s">
        <v>88</v>
      </c>
      <c r="E62" s="7"/>
      <c r="F62" s="7"/>
      <c r="G62" s="11">
        <v>0</v>
      </c>
      <c r="H62" s="11">
        <v>1</v>
      </c>
      <c r="I62" s="11">
        <v>1</v>
      </c>
      <c r="J62" s="11">
        <v>100</v>
      </c>
      <c r="K62" s="8">
        <f>round(sum(J62:J63)/count(J62:J63),2)</f>
        <v>100</v>
      </c>
    </row>
    <row r="63" spans="1:11">
      <c r="A63" s="2"/>
      <c r="B63" s="2"/>
      <c r="C63" s="7"/>
      <c r="D63" s="7" t="s">
        <v>89</v>
      </c>
      <c r="E63" s="7"/>
      <c r="F63" s="7"/>
      <c r="G63" s="11">
        <v>0</v>
      </c>
      <c r="H63" s="11">
        <v>1</v>
      </c>
      <c r="I63" s="11">
        <v>1</v>
      </c>
      <c r="J63" s="11">
        <v>100</v>
      </c>
      <c r="K63" s="7"/>
    </row>
    <row r="64" spans="1:11">
      <c r="A64" s="2"/>
      <c r="B64" s="2"/>
      <c r="C64" s="3" t="s">
        <v>93</v>
      </c>
      <c r="D64" s="2" t="s">
        <v>88</v>
      </c>
      <c r="E64" s="2"/>
      <c r="F64" s="2"/>
      <c r="G64" s="10">
        <v>0</v>
      </c>
      <c r="H64" s="10">
        <v>1</v>
      </c>
      <c r="I64" s="10">
        <v>0</v>
      </c>
      <c r="J64" s="10">
        <v>0</v>
      </c>
      <c r="K64" s="1">
        <f>round(sum(J64:J65)/count(J64:J65),2)</f>
        <v>0</v>
      </c>
    </row>
    <row r="65" spans="1:11">
      <c r="A65" s="2"/>
      <c r="B65" s="2"/>
      <c r="C65" s="2"/>
      <c r="D65" s="2" t="s">
        <v>89</v>
      </c>
      <c r="E65" s="2"/>
      <c r="F65" s="2"/>
      <c r="G65" s="10">
        <v>0</v>
      </c>
      <c r="H65" s="10">
        <v>1</v>
      </c>
      <c r="I65" s="10">
        <v>0</v>
      </c>
      <c r="J65" s="10">
        <v>0</v>
      </c>
      <c r="K65" s="2"/>
    </row>
    <row r="66" spans="1:11">
      <c r="A66" s="2"/>
      <c r="B66" s="2"/>
      <c r="C66" s="6" t="s">
        <v>94</v>
      </c>
      <c r="D66" s="7" t="s">
        <v>95</v>
      </c>
      <c r="E66" s="8">
        <v>401</v>
      </c>
      <c r="F66" s="7"/>
      <c r="G66" s="11">
        <v>0</v>
      </c>
      <c r="H66" s="11">
        <v>1</v>
      </c>
      <c r="I66" s="11">
        <v>1</v>
      </c>
      <c r="J66" s="11">
        <v>100</v>
      </c>
      <c r="K66" s="8">
        <f>round(sum(J66:J68)/count(J66:J68),2)</f>
        <v>100</v>
      </c>
    </row>
    <row r="67" spans="1:11">
      <c r="A67" s="2"/>
      <c r="B67" s="2"/>
      <c r="C67" s="7"/>
      <c r="D67" s="7" t="s">
        <v>96</v>
      </c>
      <c r="E67" s="7"/>
      <c r="F67" s="7"/>
      <c r="G67" s="11">
        <v>0</v>
      </c>
      <c r="H67" s="11">
        <v>3</v>
      </c>
      <c r="I67" s="11">
        <v>3</v>
      </c>
      <c r="J67" s="11">
        <v>100</v>
      </c>
      <c r="K67" s="7"/>
    </row>
    <row r="68" spans="1:11">
      <c r="A68" s="2"/>
      <c r="B68" s="2"/>
      <c r="C68" s="7"/>
      <c r="D68" s="7" t="s">
        <v>97</v>
      </c>
      <c r="E68" s="7"/>
      <c r="F68" s="7"/>
      <c r="G68" s="11">
        <v>0</v>
      </c>
      <c r="H68" s="11">
        <v>1</v>
      </c>
      <c r="I68" s="11">
        <v>1</v>
      </c>
      <c r="J68" s="11">
        <v>100</v>
      </c>
      <c r="K68" s="7"/>
    </row>
    <row r="69" spans="1:11">
      <c r="A69" s="2"/>
      <c r="B69" s="2"/>
      <c r="C69" s="3" t="s">
        <v>98</v>
      </c>
      <c r="D69" s="2" t="s">
        <v>99</v>
      </c>
      <c r="E69" s="1">
        <v>25</v>
      </c>
      <c r="F69" s="2"/>
      <c r="G69" s="10">
        <v>0</v>
      </c>
      <c r="H69" s="10">
        <v>10</v>
      </c>
      <c r="I69" s="2"/>
      <c r="J69" s="10">
        <v>65</v>
      </c>
      <c r="K69" s="1">
        <f>round(sum(J69:J70)/count(J69:J70),2)</f>
        <v>65</v>
      </c>
    </row>
    <row r="70" spans="1:11">
      <c r="A70" s="2"/>
      <c r="B70" s="2"/>
      <c r="C70" s="2"/>
      <c r="D70" s="2" t="s">
        <v>100</v>
      </c>
      <c r="E70" s="2"/>
      <c r="F70" s="2"/>
      <c r="G70" s="10">
        <v>0</v>
      </c>
      <c r="H70" s="10">
        <v>20</v>
      </c>
      <c r="I70" s="10">
        <v>13</v>
      </c>
      <c r="J70" s="10">
        <v>65</v>
      </c>
      <c r="K70" s="2"/>
    </row>
    <row r="71" spans="1:11">
      <c r="A71" s="2"/>
      <c r="B71" s="2"/>
      <c r="C71" s="6" t="s">
        <v>101</v>
      </c>
      <c r="D71" s="7" t="s">
        <v>102</v>
      </c>
      <c r="E71" s="8">
        <v>49</v>
      </c>
      <c r="F71" s="7"/>
      <c r="G71" s="11">
        <v>0</v>
      </c>
      <c r="H71" s="11">
        <v>1</v>
      </c>
      <c r="I71" s="11">
        <v>1</v>
      </c>
      <c r="J71" s="11">
        <v>100</v>
      </c>
      <c r="K71" s="8">
        <f>round(sum(J71:J72)/count(J71:J72),2)</f>
        <v>100</v>
      </c>
    </row>
    <row r="72" spans="1:11">
      <c r="A72" s="2"/>
      <c r="B72" s="2"/>
      <c r="C72" s="7"/>
      <c r="D72" s="7" t="s">
        <v>103</v>
      </c>
      <c r="E72" s="7"/>
      <c r="F72" s="7"/>
      <c r="G72" s="11">
        <v>0</v>
      </c>
      <c r="H72" s="11">
        <v>5</v>
      </c>
      <c r="I72" s="11">
        <v>5</v>
      </c>
      <c r="J72" s="11">
        <v>100</v>
      </c>
      <c r="K72" s="7"/>
    </row>
    <row r="73" spans="1:11">
      <c r="A73" s="2"/>
      <c r="B73" s="2"/>
      <c r="C73" s="3" t="s">
        <v>104</v>
      </c>
      <c r="D73" s="2" t="s">
        <v>105</v>
      </c>
      <c r="E73" s="2"/>
      <c r="F73" s="2"/>
      <c r="G73" s="2"/>
      <c r="H73" s="2"/>
      <c r="I73" s="2"/>
      <c r="J73" s="10">
        <v>0</v>
      </c>
      <c r="K73" s="1">
        <f>round(sum(J73:J74)/count(J73:J74),2)</f>
        <v>0</v>
      </c>
    </row>
    <row r="74" spans="1:11">
      <c r="A74" s="2"/>
      <c r="B74" s="2"/>
      <c r="C74" s="2"/>
      <c r="D74" s="2" t="s">
        <v>106</v>
      </c>
      <c r="E74" s="2"/>
      <c r="F74" s="2"/>
      <c r="G74" s="2"/>
      <c r="H74" s="2"/>
      <c r="I74" s="2"/>
      <c r="J74" s="10">
        <v>0</v>
      </c>
      <c r="K74" s="2"/>
    </row>
    <row r="75" spans="1:11">
      <c r="A75" s="2"/>
      <c r="B75" s="2"/>
      <c r="C75" s="6" t="s">
        <v>107</v>
      </c>
      <c r="D75" s="7" t="s">
        <v>108</v>
      </c>
      <c r="E75" s="8">
        <v>173142</v>
      </c>
      <c r="F75" s="7"/>
      <c r="G75" s="11">
        <v>0</v>
      </c>
      <c r="H75" s="11">
        <v>1</v>
      </c>
      <c r="I75" s="11">
        <v>1</v>
      </c>
      <c r="J75" s="11">
        <v>100</v>
      </c>
      <c r="K75" s="8">
        <f>J75</f>
        <v>100</v>
      </c>
    </row>
    <row r="76" spans="1:11">
      <c r="A76" s="2"/>
      <c r="B76" s="2"/>
      <c r="C76" s="2" t="s">
        <v>109</v>
      </c>
      <c r="D76" s="2"/>
      <c r="E76" s="2"/>
      <c r="F76" s="2"/>
      <c r="G76" s="2"/>
      <c r="H76" s="2"/>
      <c r="I76" s="2"/>
      <c r="J76" s="10">
        <v>0</v>
      </c>
      <c r="K76" s="1">
        <f>J76</f>
        <v>0</v>
      </c>
    </row>
    <row r="77" spans="1:11">
      <c r="A77" s="2"/>
      <c r="B77" s="2"/>
      <c r="C77" s="6" t="s">
        <v>110</v>
      </c>
      <c r="D77" s="7" t="s">
        <v>111</v>
      </c>
      <c r="E77" s="8">
        <v>200</v>
      </c>
      <c r="F77" s="7"/>
      <c r="G77" s="11">
        <v>0</v>
      </c>
      <c r="H77" s="11">
        <v>200</v>
      </c>
      <c r="I77" s="11">
        <v>0</v>
      </c>
      <c r="J77" s="11">
        <v>0</v>
      </c>
      <c r="K77" s="8">
        <f>J77</f>
        <v>0</v>
      </c>
    </row>
    <row r="78" spans="1:11">
      <c r="A78" s="2"/>
      <c r="B78" s="3" t="s">
        <v>112</v>
      </c>
      <c r="C78" s="3" t="s">
        <v>113</v>
      </c>
      <c r="D78" s="2" t="s">
        <v>114</v>
      </c>
      <c r="E78" s="1">
        <v>120</v>
      </c>
      <c r="F78" s="2"/>
      <c r="G78" s="10">
        <v>0</v>
      </c>
      <c r="H78" s="10">
        <v>1</v>
      </c>
      <c r="I78" s="10">
        <v>1</v>
      </c>
      <c r="J78" s="10">
        <v>100</v>
      </c>
      <c r="K78" s="1">
        <f>round(sum(J78:J79)/count(J78:J79),2)</f>
        <v>100</v>
      </c>
    </row>
    <row r="79" spans="1:11">
      <c r="A79" s="2"/>
      <c r="B79" s="2"/>
      <c r="C79" s="2"/>
      <c r="D79" s="2" t="s">
        <v>115</v>
      </c>
      <c r="E79" s="2"/>
      <c r="F79" s="2"/>
      <c r="G79" s="10">
        <v>0</v>
      </c>
      <c r="H79" s="10">
        <v>20</v>
      </c>
      <c r="I79" s="10">
        <v>20</v>
      </c>
      <c r="J79" s="10">
        <v>100</v>
      </c>
      <c r="K79" s="2"/>
    </row>
    <row r="80" spans="1:11">
      <c r="A80" s="2"/>
      <c r="B80" s="2"/>
      <c r="C80" s="6" t="s">
        <v>116</v>
      </c>
      <c r="D80" s="7" t="s">
        <v>114</v>
      </c>
      <c r="E80" s="8">
        <v>450</v>
      </c>
      <c r="F80" s="7"/>
      <c r="G80" s="11">
        <v>0</v>
      </c>
      <c r="H80" s="11">
        <v>1</v>
      </c>
      <c r="I80" s="7"/>
      <c r="J80" s="11">
        <v>50</v>
      </c>
      <c r="K80" s="8">
        <f>round(sum(J80:J82)/count(J80:J82),2)</f>
        <v>16.67</v>
      </c>
    </row>
    <row r="81" spans="1:11">
      <c r="A81" s="2"/>
      <c r="B81" s="2"/>
      <c r="C81" s="7"/>
      <c r="D81" s="7" t="s">
        <v>117</v>
      </c>
      <c r="E81" s="7"/>
      <c r="F81" s="7"/>
      <c r="G81" s="11">
        <v>0</v>
      </c>
      <c r="H81" s="11">
        <v>20</v>
      </c>
      <c r="I81" s="11">
        <v>0</v>
      </c>
      <c r="J81" s="11">
        <v>0</v>
      </c>
      <c r="K81" s="7"/>
    </row>
    <row r="82" spans="1:11">
      <c r="A82" s="2"/>
      <c r="B82" s="2"/>
      <c r="C82" s="7"/>
      <c r="D82" s="7" t="s">
        <v>118</v>
      </c>
      <c r="E82" s="7"/>
      <c r="F82" s="7"/>
      <c r="G82" s="11">
        <v>10</v>
      </c>
      <c r="H82" s="11">
        <v>25</v>
      </c>
      <c r="I82" s="11">
        <v>10</v>
      </c>
      <c r="J82" s="11">
        <v>0</v>
      </c>
      <c r="K82" s="7"/>
    </row>
    <row r="83" spans="1:11">
      <c r="A83" s="2"/>
      <c r="B83" s="2"/>
      <c r="C83" s="2" t="s">
        <v>119</v>
      </c>
      <c r="D83" s="2"/>
      <c r="E83" s="2"/>
      <c r="F83" s="2"/>
      <c r="G83" s="2"/>
      <c r="H83" s="2"/>
      <c r="I83" s="2"/>
      <c r="J83" s="10">
        <v>0</v>
      </c>
      <c r="K83" s="1">
        <f>J83</f>
        <v>0</v>
      </c>
    </row>
    <row r="84" spans="1:11">
      <c r="A84" s="2"/>
      <c r="B84" s="2"/>
      <c r="C84" s="6" t="s">
        <v>120</v>
      </c>
      <c r="D84" s="7" t="s">
        <v>121</v>
      </c>
      <c r="E84" s="8">
        <v>1</v>
      </c>
      <c r="F84" s="7"/>
      <c r="G84" s="11">
        <v>0</v>
      </c>
      <c r="H84" s="11">
        <v>500</v>
      </c>
      <c r="I84" s="11">
        <v>602</v>
      </c>
      <c r="J84" s="11">
        <v>100</v>
      </c>
      <c r="K84" s="8">
        <f>round(sum(J84:J88)/count(J84:J88),2)</f>
        <v>98</v>
      </c>
    </row>
    <row r="85" spans="1:11">
      <c r="A85" s="2"/>
      <c r="B85" s="2"/>
      <c r="C85" s="7"/>
      <c r="D85" s="7" t="s">
        <v>122</v>
      </c>
      <c r="E85" s="7"/>
      <c r="F85" s="7"/>
      <c r="G85" s="11">
        <v>0</v>
      </c>
      <c r="H85" s="11">
        <v>20</v>
      </c>
      <c r="I85" s="11">
        <v>20</v>
      </c>
      <c r="J85" s="11">
        <v>100</v>
      </c>
      <c r="K85" s="7"/>
    </row>
    <row r="86" spans="1:11">
      <c r="A86" s="2"/>
      <c r="B86" s="2"/>
      <c r="C86" s="7"/>
      <c r="D86" s="7" t="s">
        <v>123</v>
      </c>
      <c r="E86" s="7"/>
      <c r="F86" s="7"/>
      <c r="G86" s="11">
        <v>0</v>
      </c>
      <c r="H86" s="11">
        <v>50</v>
      </c>
      <c r="I86" s="11">
        <v>45</v>
      </c>
      <c r="J86" s="11">
        <v>90</v>
      </c>
      <c r="K86" s="7"/>
    </row>
    <row r="87" spans="1:11">
      <c r="A87" s="2"/>
      <c r="B87" s="2"/>
      <c r="C87" s="7"/>
      <c r="D87" s="7" t="s">
        <v>124</v>
      </c>
      <c r="E87" s="7"/>
      <c r="F87" s="7"/>
      <c r="G87" s="11">
        <v>0</v>
      </c>
      <c r="H87" s="11">
        <v>5</v>
      </c>
      <c r="I87" s="11">
        <v>6</v>
      </c>
      <c r="J87" s="11">
        <v>100</v>
      </c>
      <c r="K87" s="7"/>
    </row>
    <row r="88" spans="1:11">
      <c r="A88" s="2"/>
      <c r="B88" s="2"/>
      <c r="C88" s="7"/>
      <c r="D88" s="7" t="s">
        <v>125</v>
      </c>
      <c r="E88" s="7"/>
      <c r="F88" s="7"/>
      <c r="G88" s="11">
        <v>0</v>
      </c>
      <c r="H88" s="11">
        <v>10</v>
      </c>
      <c r="I88" s="11">
        <v>15</v>
      </c>
      <c r="J88" s="11">
        <v>100</v>
      </c>
      <c r="K88" s="7"/>
    </row>
    <row r="89" spans="1:11">
      <c r="A89" s="2"/>
      <c r="B89" s="2"/>
      <c r="C89" s="3" t="s">
        <v>126</v>
      </c>
      <c r="D89" s="2" t="s">
        <v>127</v>
      </c>
      <c r="E89" s="1">
        <v>1</v>
      </c>
      <c r="F89" s="2"/>
      <c r="G89" s="10">
        <v>0</v>
      </c>
      <c r="H89" s="10">
        <v>160</v>
      </c>
      <c r="I89" s="10">
        <v>160</v>
      </c>
      <c r="J89" s="10">
        <v>100</v>
      </c>
      <c r="K89" s="1">
        <f>round(sum(J89:J92)/count(J89:J92),2)</f>
        <v>87.5</v>
      </c>
    </row>
    <row r="90" spans="1:11">
      <c r="A90" s="2"/>
      <c r="B90" s="2"/>
      <c r="C90" s="2"/>
      <c r="D90" s="2" t="s">
        <v>128</v>
      </c>
      <c r="E90" s="2"/>
      <c r="F90" s="2"/>
      <c r="G90" s="10">
        <v>0</v>
      </c>
      <c r="H90" s="10">
        <v>10</v>
      </c>
      <c r="I90" s="10">
        <v>14</v>
      </c>
      <c r="J90" s="10">
        <v>100</v>
      </c>
      <c r="K90" s="2"/>
    </row>
    <row r="91" spans="1:11">
      <c r="A91" s="2"/>
      <c r="B91" s="2"/>
      <c r="C91" s="2"/>
      <c r="D91" s="2" t="s">
        <v>129</v>
      </c>
      <c r="E91" s="2"/>
      <c r="F91" s="2"/>
      <c r="G91" s="10">
        <v>0</v>
      </c>
      <c r="H91" s="10">
        <v>24</v>
      </c>
      <c r="I91" s="10">
        <v>24</v>
      </c>
      <c r="J91" s="10">
        <v>100</v>
      </c>
      <c r="K91" s="2"/>
    </row>
    <row r="92" spans="1:11">
      <c r="A92" s="2"/>
      <c r="B92" s="2"/>
      <c r="C92" s="2"/>
      <c r="D92" s="2" t="s">
        <v>130</v>
      </c>
      <c r="E92" s="2"/>
      <c r="F92" s="2"/>
      <c r="G92" s="10">
        <v>0</v>
      </c>
      <c r="H92" s="10">
        <v>10</v>
      </c>
      <c r="I92" s="10">
        <v>5</v>
      </c>
      <c r="J92" s="10">
        <v>50</v>
      </c>
      <c r="K92" s="2"/>
    </row>
    <row r="93" spans="1:11">
      <c r="A93" s="2"/>
      <c r="B93" s="2"/>
      <c r="C93" s="6" t="s">
        <v>131</v>
      </c>
      <c r="D93" s="7" t="s">
        <v>132</v>
      </c>
      <c r="E93" s="8">
        <v>1</v>
      </c>
      <c r="F93" s="7"/>
      <c r="G93" s="11">
        <v>0</v>
      </c>
      <c r="H93" s="11">
        <v>5</v>
      </c>
      <c r="I93" s="11">
        <v>5</v>
      </c>
      <c r="J93" s="11">
        <v>100</v>
      </c>
      <c r="K93" s="8">
        <f>round(sum(J93:J95)/count(J93:J95),2)</f>
        <v>80</v>
      </c>
    </row>
    <row r="94" spans="1:11">
      <c r="A94" s="2"/>
      <c r="B94" s="2"/>
      <c r="C94" s="7"/>
      <c r="D94" s="7" t="s">
        <v>133</v>
      </c>
      <c r="E94" s="7"/>
      <c r="F94" s="7"/>
      <c r="G94" s="11">
        <v>0</v>
      </c>
      <c r="H94" s="11">
        <v>495</v>
      </c>
      <c r="I94" s="11">
        <v>200</v>
      </c>
      <c r="J94" s="11">
        <v>40</v>
      </c>
      <c r="K94" s="7"/>
    </row>
    <row r="95" spans="1:11">
      <c r="A95" s="2"/>
      <c r="B95" s="2"/>
      <c r="C95" s="7"/>
      <c r="D95" s="7" t="s">
        <v>134</v>
      </c>
      <c r="E95" s="7"/>
      <c r="F95" s="7"/>
      <c r="G95" s="11">
        <v>0</v>
      </c>
      <c r="H95" s="11">
        <v>184</v>
      </c>
      <c r="I95" s="11">
        <v>184</v>
      </c>
      <c r="J95" s="11">
        <v>100</v>
      </c>
      <c r="K95" s="7"/>
    </row>
    <row r="96" spans="1:11">
      <c r="A96" s="2"/>
      <c r="B96" s="2"/>
      <c r="C96" s="3" t="s">
        <v>135</v>
      </c>
      <c r="D96" s="2" t="s">
        <v>136</v>
      </c>
      <c r="E96" s="1">
        <v>1</v>
      </c>
      <c r="F96" s="2"/>
      <c r="G96" s="10">
        <v>0</v>
      </c>
      <c r="H96" s="10">
        <v>1</v>
      </c>
      <c r="I96" s="10">
        <v>1</v>
      </c>
      <c r="J96" s="10">
        <v>100</v>
      </c>
      <c r="K96" s="1">
        <f>round(sum(J96:J99)/count(J96:J99),2)</f>
        <v>56.25</v>
      </c>
    </row>
    <row r="97" spans="1:11">
      <c r="A97" s="2"/>
      <c r="B97" s="2"/>
      <c r="C97" s="2"/>
      <c r="D97" s="2" t="s">
        <v>137</v>
      </c>
      <c r="E97" s="2"/>
      <c r="F97" s="2"/>
      <c r="G97" s="10">
        <v>0</v>
      </c>
      <c r="H97" s="10">
        <v>8</v>
      </c>
      <c r="I97" s="10">
        <v>0</v>
      </c>
      <c r="J97" s="10">
        <v>0</v>
      </c>
      <c r="K97" s="2"/>
    </row>
    <row r="98" spans="1:11">
      <c r="A98" s="2"/>
      <c r="B98" s="2"/>
      <c r="C98" s="2"/>
      <c r="D98" s="2" t="s">
        <v>125</v>
      </c>
      <c r="E98" s="2"/>
      <c r="F98" s="2"/>
      <c r="G98" s="10">
        <v>0</v>
      </c>
      <c r="H98" s="10">
        <v>8</v>
      </c>
      <c r="I98" s="10">
        <v>8</v>
      </c>
      <c r="J98" s="10">
        <v>100</v>
      </c>
      <c r="K98" s="2"/>
    </row>
    <row r="99" spans="1:11">
      <c r="A99" s="2"/>
      <c r="B99" s="2"/>
      <c r="C99" s="2"/>
      <c r="D99" s="2" t="s">
        <v>138</v>
      </c>
      <c r="E99" s="2"/>
      <c r="F99" s="2"/>
      <c r="G99" s="10">
        <v>0</v>
      </c>
      <c r="H99" s="10">
        <v>4</v>
      </c>
      <c r="I99" s="10">
        <v>1</v>
      </c>
      <c r="J99" s="10">
        <v>25</v>
      </c>
      <c r="K99" s="2"/>
    </row>
    <row r="100" spans="1:11">
      <c r="A100" s="2"/>
      <c r="B100" s="2"/>
      <c r="C100" s="6" t="s">
        <v>139</v>
      </c>
      <c r="D100" s="7" t="s">
        <v>140</v>
      </c>
      <c r="E100" s="8">
        <v>1580435</v>
      </c>
      <c r="F100" s="7"/>
      <c r="G100" s="11">
        <v>0</v>
      </c>
      <c r="H100" s="11">
        <v>1500</v>
      </c>
      <c r="I100" s="11">
        <v>0</v>
      </c>
      <c r="J100" s="11">
        <v>0</v>
      </c>
      <c r="K100" s="8">
        <f>round(sum(J100:J104)/count(J100:J104),2)</f>
        <v>48</v>
      </c>
    </row>
    <row r="101" spans="1:11">
      <c r="A101" s="2"/>
      <c r="B101" s="2"/>
      <c r="C101" s="7"/>
      <c r="D101" s="7" t="s">
        <v>141</v>
      </c>
      <c r="E101" s="7"/>
      <c r="F101" s="7"/>
      <c r="G101" s="11">
        <v>0</v>
      </c>
      <c r="H101" s="11">
        <v>3</v>
      </c>
      <c r="I101" s="11">
        <v>1</v>
      </c>
      <c r="J101" s="11">
        <v>35</v>
      </c>
      <c r="K101" s="7"/>
    </row>
    <row r="102" spans="1:11">
      <c r="A102" s="2"/>
      <c r="B102" s="2"/>
      <c r="C102" s="7"/>
      <c r="D102" s="7" t="s">
        <v>142</v>
      </c>
      <c r="E102" s="7"/>
      <c r="F102" s="7"/>
      <c r="G102" s="11">
        <v>0</v>
      </c>
      <c r="H102" s="11">
        <v>1000</v>
      </c>
      <c r="I102" s="11">
        <v>1117</v>
      </c>
      <c r="J102" s="11">
        <v>100</v>
      </c>
      <c r="K102" s="7"/>
    </row>
    <row r="103" spans="1:11">
      <c r="A103" s="2"/>
      <c r="B103" s="2"/>
      <c r="C103" s="7"/>
      <c r="D103" s="7" t="s">
        <v>143</v>
      </c>
      <c r="E103" s="7"/>
      <c r="F103" s="7"/>
      <c r="G103" s="11">
        <v>0</v>
      </c>
      <c r="H103" s="11">
        <v>17</v>
      </c>
      <c r="I103" s="11">
        <v>0.5</v>
      </c>
      <c r="J103" s="11">
        <v>5</v>
      </c>
      <c r="K103" s="7"/>
    </row>
    <row r="104" spans="1:11">
      <c r="A104" s="2"/>
      <c r="B104" s="2"/>
      <c r="C104" s="7"/>
      <c r="D104" s="7" t="s">
        <v>144</v>
      </c>
      <c r="E104" s="7"/>
      <c r="F104" s="7"/>
      <c r="G104" s="11">
        <v>0</v>
      </c>
      <c r="H104" s="11">
        <v>2</v>
      </c>
      <c r="I104" s="11">
        <v>4</v>
      </c>
      <c r="J104" s="11">
        <v>100</v>
      </c>
      <c r="K104" s="7"/>
    </row>
    <row r="105" spans="1:11">
      <c r="A105" s="2"/>
      <c r="B105" s="2"/>
      <c r="C105" s="3" t="s">
        <v>145</v>
      </c>
      <c r="D105" s="2" t="s">
        <v>146</v>
      </c>
      <c r="E105" s="1">
        <v>1</v>
      </c>
      <c r="F105" s="2"/>
      <c r="G105" s="10">
        <v>0</v>
      </c>
      <c r="H105" s="10">
        <v>32</v>
      </c>
      <c r="I105" s="10">
        <v>32</v>
      </c>
      <c r="J105" s="10">
        <v>100</v>
      </c>
      <c r="K105" s="1">
        <f>round(sum(J105:J108)/count(J105:J108),2)</f>
        <v>66.25</v>
      </c>
    </row>
    <row r="106" spans="1:11">
      <c r="A106" s="2"/>
      <c r="B106" s="2"/>
      <c r="C106" s="2"/>
      <c r="D106" s="2" t="s">
        <v>147</v>
      </c>
      <c r="E106" s="2"/>
      <c r="F106" s="2"/>
      <c r="G106" s="10">
        <v>0</v>
      </c>
      <c r="H106" s="10">
        <v>37</v>
      </c>
      <c r="I106" s="10">
        <v>37</v>
      </c>
      <c r="J106" s="10">
        <v>100</v>
      </c>
      <c r="K106" s="2"/>
    </row>
    <row r="107" spans="1:11">
      <c r="A107" s="2"/>
      <c r="B107" s="2"/>
      <c r="C107" s="2"/>
      <c r="D107" s="2" t="s">
        <v>148</v>
      </c>
      <c r="E107" s="2"/>
      <c r="F107" s="2"/>
      <c r="G107" s="10">
        <v>0</v>
      </c>
      <c r="H107" s="10">
        <v>20</v>
      </c>
      <c r="I107" s="10">
        <v>13</v>
      </c>
      <c r="J107" s="10">
        <v>65</v>
      </c>
      <c r="K107" s="2"/>
    </row>
    <row r="108" spans="1:11">
      <c r="A108" s="2"/>
      <c r="B108" s="2"/>
      <c r="C108" s="2"/>
      <c r="D108" s="2" t="s">
        <v>149</v>
      </c>
      <c r="E108" s="2"/>
      <c r="F108" s="2"/>
      <c r="G108" s="10">
        <v>0</v>
      </c>
      <c r="H108" s="10">
        <v>3</v>
      </c>
      <c r="I108" s="10">
        <v>0</v>
      </c>
      <c r="J108" s="10">
        <v>0</v>
      </c>
      <c r="K108" s="2"/>
    </row>
    <row r="109" spans="1:11">
      <c r="A109" s="2"/>
      <c r="B109" s="2"/>
      <c r="C109" s="6" t="s">
        <v>150</v>
      </c>
      <c r="D109" s="7" t="s">
        <v>151</v>
      </c>
      <c r="E109" s="8">
        <v>622000</v>
      </c>
      <c r="F109" s="7"/>
      <c r="G109" s="11">
        <v>0</v>
      </c>
      <c r="H109" s="11">
        <v>15000</v>
      </c>
      <c r="I109" s="11">
        <v>0</v>
      </c>
      <c r="J109" s="11">
        <v>0</v>
      </c>
      <c r="K109" s="8">
        <f>J109</f>
        <v>0</v>
      </c>
    </row>
    <row r="110" spans="1:11">
      <c r="A110" s="2"/>
      <c r="B110" s="2"/>
      <c r="C110" s="3" t="s">
        <v>152</v>
      </c>
      <c r="D110" s="2" t="s">
        <v>153</v>
      </c>
      <c r="E110" s="2"/>
      <c r="F110" s="2"/>
      <c r="G110" s="10">
        <v>0</v>
      </c>
      <c r="H110" s="10">
        <v>1</v>
      </c>
      <c r="I110" s="10">
        <v>0</v>
      </c>
      <c r="J110" s="10">
        <v>0</v>
      </c>
      <c r="K110" s="1">
        <f>round(sum(J110:J112)/count(J110:J112),2)</f>
        <v>0</v>
      </c>
    </row>
    <row r="111" spans="1:11">
      <c r="A111" s="2"/>
      <c r="B111" s="2"/>
      <c r="C111" s="2"/>
      <c r="D111" s="2" t="s">
        <v>154</v>
      </c>
      <c r="E111" s="2"/>
      <c r="F111" s="2"/>
      <c r="G111" s="10">
        <v>0</v>
      </c>
      <c r="H111" s="10">
        <v>1</v>
      </c>
      <c r="I111" s="10">
        <v>0</v>
      </c>
      <c r="J111" s="10">
        <v>0</v>
      </c>
      <c r="K111" s="2"/>
    </row>
    <row r="112" spans="1:11">
      <c r="A112" s="2"/>
      <c r="B112" s="2"/>
      <c r="C112" s="2"/>
      <c r="D112" s="2" t="s">
        <v>155</v>
      </c>
      <c r="E112" s="2"/>
      <c r="F112" s="2"/>
      <c r="G112" s="10">
        <v>0</v>
      </c>
      <c r="H112" s="10">
        <v>1</v>
      </c>
      <c r="I112" s="10">
        <v>0</v>
      </c>
      <c r="J112" s="10">
        <v>0</v>
      </c>
      <c r="K112" s="2"/>
    </row>
    <row r="113" spans="1:11">
      <c r="A113" s="2"/>
      <c r="B113" s="2"/>
      <c r="C113" s="6" t="s">
        <v>156</v>
      </c>
      <c r="D113" s="7" t="s">
        <v>157</v>
      </c>
      <c r="E113" s="8">
        <v>160</v>
      </c>
      <c r="F113" s="7"/>
      <c r="G113" s="11">
        <v>0</v>
      </c>
      <c r="H113" s="11">
        <v>1</v>
      </c>
      <c r="I113" s="11">
        <v>1</v>
      </c>
      <c r="J113" s="11">
        <v>100</v>
      </c>
      <c r="K113" s="8">
        <f>round(sum(J113:J115)/count(J113:J115),2)</f>
        <v>66.67</v>
      </c>
    </row>
    <row r="114" spans="1:11">
      <c r="A114" s="2"/>
      <c r="B114" s="2"/>
      <c r="C114" s="7"/>
      <c r="D114" s="7" t="s">
        <v>158</v>
      </c>
      <c r="E114" s="7"/>
      <c r="F114" s="7"/>
      <c r="G114" s="11">
        <v>0</v>
      </c>
      <c r="H114" s="11">
        <v>1</v>
      </c>
      <c r="I114" s="11">
        <v>0</v>
      </c>
      <c r="J114" s="11">
        <v>0</v>
      </c>
      <c r="K114" s="7"/>
    </row>
    <row r="115" spans="1:11">
      <c r="A115" s="2"/>
      <c r="B115" s="2"/>
      <c r="C115" s="7"/>
      <c r="D115" s="7" t="s">
        <v>159</v>
      </c>
      <c r="E115" s="7"/>
      <c r="F115" s="7"/>
      <c r="G115" s="11">
        <v>0</v>
      </c>
      <c r="H115" s="11">
        <v>5</v>
      </c>
      <c r="I115" s="11">
        <v>5</v>
      </c>
      <c r="J115" s="11">
        <v>100</v>
      </c>
      <c r="K115" s="7"/>
    </row>
    <row r="116" spans="1:11">
      <c r="A116" s="4"/>
      <c r="B116" s="4"/>
      <c r="C116" s="4"/>
      <c r="D116" s="4"/>
      <c r="E116" s="9">
        <v>2377013</v>
      </c>
      <c r="F116" s="4"/>
      <c r="G116" s="4"/>
      <c r="H116" s="4"/>
      <c r="I116" s="4"/>
      <c r="J116" s="4"/>
      <c r="K116" s="9">
        <f>round(sum(K51:K113)/26,2)</f>
        <v>50.94</v>
      </c>
    </row>
    <row r="117" spans="1:11">
      <c r="A117" s="3" t="s">
        <v>160</v>
      </c>
      <c r="B117" s="3" t="s">
        <v>161</v>
      </c>
      <c r="C117" s="3" t="s">
        <v>162</v>
      </c>
      <c r="D117" s="2" t="s">
        <v>163</v>
      </c>
      <c r="E117" s="1">
        <v>132070</v>
      </c>
      <c r="F117" s="2"/>
      <c r="G117" s="10">
        <v>0</v>
      </c>
      <c r="H117" s="10">
        <v>12</v>
      </c>
      <c r="I117" s="10">
        <v>27</v>
      </c>
      <c r="J117" s="10">
        <v>100</v>
      </c>
      <c r="K117" s="1">
        <f>round(sum(J117:J119)/count(J117:J119),2)</f>
        <v>100</v>
      </c>
    </row>
    <row r="118" spans="1:11">
      <c r="A118" s="2"/>
      <c r="B118" s="2"/>
      <c r="C118" s="2"/>
      <c r="D118" s="2" t="s">
        <v>164</v>
      </c>
      <c r="E118" s="2"/>
      <c r="F118" s="2"/>
      <c r="G118" s="10">
        <v>0</v>
      </c>
      <c r="H118" s="2"/>
      <c r="I118" s="10">
        <v>2167</v>
      </c>
      <c r="J118" s="10">
        <v>100</v>
      </c>
      <c r="K118" s="2"/>
    </row>
    <row r="119" spans="1:11">
      <c r="A119" s="2"/>
      <c r="B119" s="2"/>
      <c r="C119" s="2"/>
      <c r="D119" s="2" t="s">
        <v>165</v>
      </c>
      <c r="E119" s="2"/>
      <c r="F119" s="2"/>
      <c r="G119" s="10">
        <v>0</v>
      </c>
      <c r="H119" s="10">
        <v>1</v>
      </c>
      <c r="I119" s="10">
        <v>1</v>
      </c>
      <c r="J119" s="10">
        <v>100</v>
      </c>
      <c r="K119" s="2"/>
    </row>
    <row r="120" spans="1:11">
      <c r="A120" s="2"/>
      <c r="B120" s="2"/>
      <c r="C120" s="6" t="s">
        <v>166</v>
      </c>
      <c r="D120" s="7" t="s">
        <v>167</v>
      </c>
      <c r="E120" s="8">
        <v>93220</v>
      </c>
      <c r="F120" s="7"/>
      <c r="G120" s="11">
        <v>0</v>
      </c>
      <c r="H120" s="11">
        <v>5</v>
      </c>
      <c r="I120" s="11">
        <v>5</v>
      </c>
      <c r="J120" s="11">
        <v>100</v>
      </c>
      <c r="K120" s="8">
        <f>round(sum(J120:J122)/count(J120:J122),2)</f>
        <v>100</v>
      </c>
    </row>
    <row r="121" spans="1:11">
      <c r="A121" s="2"/>
      <c r="B121" s="2"/>
      <c r="C121" s="7"/>
      <c r="D121" s="7" t="s">
        <v>168</v>
      </c>
      <c r="E121" s="7"/>
      <c r="F121" s="7"/>
      <c r="G121" s="11">
        <v>0</v>
      </c>
      <c r="H121" s="11">
        <v>2</v>
      </c>
      <c r="I121" s="11">
        <v>2</v>
      </c>
      <c r="J121" s="11">
        <v>100</v>
      </c>
      <c r="K121" s="7"/>
    </row>
    <row r="122" spans="1:11">
      <c r="A122" s="2"/>
      <c r="B122" s="2"/>
      <c r="C122" s="7"/>
      <c r="D122" s="7" t="s">
        <v>169</v>
      </c>
      <c r="E122" s="7"/>
      <c r="F122" s="7"/>
      <c r="G122" s="11">
        <v>0</v>
      </c>
      <c r="H122" s="11">
        <v>1</v>
      </c>
      <c r="I122" s="11">
        <v>1</v>
      </c>
      <c r="J122" s="11">
        <v>100</v>
      </c>
      <c r="K122" s="7"/>
    </row>
    <row r="123" spans="1:11">
      <c r="A123" s="2"/>
      <c r="B123" s="2"/>
      <c r="C123" s="3" t="s">
        <v>170</v>
      </c>
      <c r="D123" s="2" t="s">
        <v>164</v>
      </c>
      <c r="E123" s="1">
        <v>17000</v>
      </c>
      <c r="F123" s="2"/>
      <c r="G123" s="10">
        <v>0</v>
      </c>
      <c r="H123" s="2"/>
      <c r="I123" s="10">
        <v>3334</v>
      </c>
      <c r="J123" s="10">
        <v>100</v>
      </c>
      <c r="K123" s="1">
        <f>round(sum(J123:J124)/count(J123:J124),2)</f>
        <v>100</v>
      </c>
    </row>
    <row r="124" spans="1:11">
      <c r="A124" s="2"/>
      <c r="B124" s="2"/>
      <c r="C124" s="2"/>
      <c r="D124" s="2" t="s">
        <v>171</v>
      </c>
      <c r="E124" s="2"/>
      <c r="F124" s="2"/>
      <c r="G124" s="10">
        <v>0</v>
      </c>
      <c r="H124" s="10">
        <v>1</v>
      </c>
      <c r="I124" s="10">
        <v>1</v>
      </c>
      <c r="J124" s="10">
        <v>100</v>
      </c>
      <c r="K124" s="2"/>
    </row>
    <row r="125" spans="1:11">
      <c r="A125" s="2"/>
      <c r="B125" s="2"/>
      <c r="C125" s="6" t="s">
        <v>172</v>
      </c>
      <c r="D125" s="7" t="s">
        <v>173</v>
      </c>
      <c r="E125" s="8">
        <v>21000</v>
      </c>
      <c r="F125" s="7"/>
      <c r="G125" s="11">
        <v>0</v>
      </c>
      <c r="H125" s="11">
        <v>6</v>
      </c>
      <c r="I125" s="11">
        <v>12</v>
      </c>
      <c r="J125" s="11">
        <v>100</v>
      </c>
      <c r="K125" s="8">
        <f>round(sum(J125:J126)/count(J125:J126),2)</f>
        <v>100</v>
      </c>
    </row>
    <row r="126" spans="1:11">
      <c r="A126" s="2"/>
      <c r="B126" s="2"/>
      <c r="C126" s="7"/>
      <c r="D126" s="7" t="s">
        <v>174</v>
      </c>
      <c r="E126" s="7"/>
      <c r="F126" s="7"/>
      <c r="G126" s="11">
        <v>0</v>
      </c>
      <c r="H126" s="11">
        <v>3</v>
      </c>
      <c r="I126" s="11">
        <v>6</v>
      </c>
      <c r="J126" s="11">
        <v>100</v>
      </c>
      <c r="K126" s="7"/>
    </row>
    <row r="127" spans="1:11">
      <c r="A127" s="2"/>
      <c r="B127" s="3" t="s">
        <v>175</v>
      </c>
      <c r="C127" s="3" t="s">
        <v>176</v>
      </c>
      <c r="D127" s="2" t="s">
        <v>177</v>
      </c>
      <c r="E127" s="1">
        <v>651772</v>
      </c>
      <c r="F127" s="1">
        <v>651772</v>
      </c>
      <c r="G127" s="10">
        <v>0</v>
      </c>
      <c r="H127" s="10">
        <v>5</v>
      </c>
      <c r="I127" s="10">
        <v>5</v>
      </c>
      <c r="J127" s="10">
        <v>100</v>
      </c>
      <c r="K127" s="1">
        <f>round(sum(J127:J128)/count(J127:J128),2)</f>
        <v>100</v>
      </c>
    </row>
    <row r="128" spans="1:11">
      <c r="A128" s="2"/>
      <c r="B128" s="2"/>
      <c r="C128" s="2"/>
      <c r="D128" s="2" t="s">
        <v>178</v>
      </c>
      <c r="E128" s="2"/>
      <c r="F128" s="2"/>
      <c r="G128" s="10">
        <v>0</v>
      </c>
      <c r="H128" s="10">
        <v>5</v>
      </c>
      <c r="I128" s="10">
        <v>5</v>
      </c>
      <c r="J128" s="10">
        <v>100</v>
      </c>
      <c r="K128" s="2"/>
    </row>
    <row r="129" spans="1:11">
      <c r="A129" s="2"/>
      <c r="B129" s="2"/>
      <c r="C129" s="7" t="s">
        <v>179</v>
      </c>
      <c r="D129" s="7"/>
      <c r="E129" s="8">
        <v>800</v>
      </c>
      <c r="F129" s="7"/>
      <c r="G129" s="7"/>
      <c r="H129" s="7"/>
      <c r="I129" s="7"/>
      <c r="J129" s="11">
        <v>0</v>
      </c>
      <c r="K129" s="8">
        <f>J129</f>
        <v>0</v>
      </c>
    </row>
    <row r="130" spans="1:11">
      <c r="A130" s="4"/>
      <c r="B130" s="4"/>
      <c r="C130" s="4"/>
      <c r="D130" s="4"/>
      <c r="E130" s="9">
        <v>915862</v>
      </c>
      <c r="F130" s="9">
        <v>651772</v>
      </c>
      <c r="G130" s="4"/>
      <c r="H130" s="4"/>
      <c r="I130" s="4"/>
      <c r="J130" s="4"/>
      <c r="K130" s="9">
        <f>round(sum(K117:K129)/6,2)</f>
        <v>83.33</v>
      </c>
    </row>
    <row r="131" spans="1:11">
      <c r="A131" s="5" t="s">
        <v>180</v>
      </c>
      <c r="B131" s="12"/>
      <c r="C131" s="12"/>
      <c r="D131" s="12"/>
      <c r="E131" s="5">
        <v>3389451</v>
      </c>
      <c r="F131" s="5">
        <v>651772</v>
      </c>
      <c r="G131" s="12"/>
      <c r="H131" s="12"/>
      <c r="I131" s="12"/>
      <c r="J131" s="12"/>
      <c r="K131" s="5">
        <f>round((K22+K50+K116+K130)/4,2)</f>
        <v>59.12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A3"/>
    <mergeCell ref="B2:B3"/>
    <mergeCell ref="C2:C3"/>
    <mergeCell ref="D2:D3"/>
    <mergeCell ref="E2:E3"/>
    <mergeCell ref="F2:F3"/>
    <mergeCell ref="G2:I2"/>
    <mergeCell ref="J2:K3"/>
    <mergeCell ref="C4:C6"/>
    <mergeCell ref="E4:E6"/>
    <mergeCell ref="F4:F6"/>
    <mergeCell ref="K4:K6"/>
    <mergeCell ref="C7:C8"/>
    <mergeCell ref="E7:E8"/>
    <mergeCell ref="F7:F8"/>
    <mergeCell ref="K7:K8"/>
    <mergeCell ref="C9:C12"/>
    <mergeCell ref="E9:E12"/>
    <mergeCell ref="F9:F12"/>
    <mergeCell ref="K9:K12"/>
    <mergeCell ref="C13:C14"/>
    <mergeCell ref="E13:E14"/>
    <mergeCell ref="F13:F14"/>
    <mergeCell ref="K13:K14"/>
    <mergeCell ref="C15:C18"/>
    <mergeCell ref="E15:E18"/>
    <mergeCell ref="F15:F18"/>
    <mergeCell ref="K15:K18"/>
    <mergeCell ref="B4:B18"/>
    <mergeCell ref="C19:C21"/>
    <mergeCell ref="E19:E21"/>
    <mergeCell ref="F19:F21"/>
    <mergeCell ref="K19:K21"/>
    <mergeCell ref="B19:B21"/>
    <mergeCell ref="A4:A21"/>
    <mergeCell ref="A22:D22"/>
    <mergeCell ref="C23:C26"/>
    <mergeCell ref="E23:E26"/>
    <mergeCell ref="F23:F26"/>
    <mergeCell ref="K23:K26"/>
    <mergeCell ref="B23:B28"/>
    <mergeCell ref="C29:C30"/>
    <mergeCell ref="E29:E30"/>
    <mergeCell ref="F29:F30"/>
    <mergeCell ref="K29:K30"/>
    <mergeCell ref="C31:C32"/>
    <mergeCell ref="E31:E32"/>
    <mergeCell ref="F31:F32"/>
    <mergeCell ref="K31:K32"/>
    <mergeCell ref="C33:C34"/>
    <mergeCell ref="E33:E34"/>
    <mergeCell ref="F33:F34"/>
    <mergeCell ref="K33:K34"/>
    <mergeCell ref="C35:C36"/>
    <mergeCell ref="E35:E36"/>
    <mergeCell ref="F35:F36"/>
    <mergeCell ref="K35:K36"/>
    <mergeCell ref="C37:C38"/>
    <mergeCell ref="E37:E38"/>
    <mergeCell ref="F37:F38"/>
    <mergeCell ref="K37:K38"/>
    <mergeCell ref="C39:C41"/>
    <mergeCell ref="E39:E41"/>
    <mergeCell ref="F39:F41"/>
    <mergeCell ref="K39:K41"/>
    <mergeCell ref="B29:B41"/>
    <mergeCell ref="C43:C44"/>
    <mergeCell ref="E43:E44"/>
    <mergeCell ref="F43:F44"/>
    <mergeCell ref="K43:K44"/>
    <mergeCell ref="C45:C46"/>
    <mergeCell ref="E45:E46"/>
    <mergeCell ref="F45:F46"/>
    <mergeCell ref="K45:K46"/>
    <mergeCell ref="C47:C49"/>
    <mergeCell ref="E47:E49"/>
    <mergeCell ref="F47:F49"/>
    <mergeCell ref="K47:K49"/>
    <mergeCell ref="B42:B49"/>
    <mergeCell ref="A23:A49"/>
    <mergeCell ref="A50:D50"/>
    <mergeCell ref="C51:C53"/>
    <mergeCell ref="E51:E53"/>
    <mergeCell ref="F51:F53"/>
    <mergeCell ref="K51:K53"/>
    <mergeCell ref="C54:C55"/>
    <mergeCell ref="E54:E55"/>
    <mergeCell ref="F54:F55"/>
    <mergeCell ref="K54:K55"/>
    <mergeCell ref="C56:C57"/>
    <mergeCell ref="E56:E57"/>
    <mergeCell ref="F56:F57"/>
    <mergeCell ref="K56:K57"/>
    <mergeCell ref="C58:C59"/>
    <mergeCell ref="E58:E59"/>
    <mergeCell ref="F58:F59"/>
    <mergeCell ref="K58:K59"/>
    <mergeCell ref="C60:C61"/>
    <mergeCell ref="E60:E61"/>
    <mergeCell ref="F60:F61"/>
    <mergeCell ref="K60:K61"/>
    <mergeCell ref="C62:C63"/>
    <mergeCell ref="E62:E63"/>
    <mergeCell ref="F62:F63"/>
    <mergeCell ref="K62:K63"/>
    <mergeCell ref="C64:C65"/>
    <mergeCell ref="E64:E65"/>
    <mergeCell ref="F64:F65"/>
    <mergeCell ref="K64:K65"/>
    <mergeCell ref="C66:C68"/>
    <mergeCell ref="E66:E68"/>
    <mergeCell ref="F66:F68"/>
    <mergeCell ref="K66:K68"/>
    <mergeCell ref="C69:C70"/>
    <mergeCell ref="E69:E70"/>
    <mergeCell ref="F69:F70"/>
    <mergeCell ref="K69:K70"/>
    <mergeCell ref="C71:C72"/>
    <mergeCell ref="E71:E72"/>
    <mergeCell ref="F71:F72"/>
    <mergeCell ref="K71:K72"/>
    <mergeCell ref="C73:C74"/>
    <mergeCell ref="E73:E74"/>
    <mergeCell ref="F73:F74"/>
    <mergeCell ref="K73:K74"/>
    <mergeCell ref="B51:B77"/>
    <mergeCell ref="C78:C79"/>
    <mergeCell ref="E78:E79"/>
    <mergeCell ref="F78:F79"/>
    <mergeCell ref="K78:K79"/>
    <mergeCell ref="C80:C82"/>
    <mergeCell ref="E80:E82"/>
    <mergeCell ref="F80:F82"/>
    <mergeCell ref="K80:K82"/>
    <mergeCell ref="C84:C88"/>
    <mergeCell ref="E84:E88"/>
    <mergeCell ref="F84:F88"/>
    <mergeCell ref="K84:K88"/>
    <mergeCell ref="C89:C92"/>
    <mergeCell ref="E89:E92"/>
    <mergeCell ref="F89:F92"/>
    <mergeCell ref="K89:K92"/>
    <mergeCell ref="C93:C95"/>
    <mergeCell ref="E93:E95"/>
    <mergeCell ref="F93:F95"/>
    <mergeCell ref="K93:K95"/>
    <mergeCell ref="C96:C99"/>
    <mergeCell ref="E96:E99"/>
    <mergeCell ref="F96:F99"/>
    <mergeCell ref="K96:K99"/>
    <mergeCell ref="C100:C104"/>
    <mergeCell ref="E100:E104"/>
    <mergeCell ref="F100:F104"/>
    <mergeCell ref="K100:K104"/>
    <mergeCell ref="C105:C108"/>
    <mergeCell ref="E105:E108"/>
    <mergeCell ref="F105:F108"/>
    <mergeCell ref="K105:K108"/>
    <mergeCell ref="C110:C112"/>
    <mergeCell ref="E110:E112"/>
    <mergeCell ref="F110:F112"/>
    <mergeCell ref="K110:K112"/>
    <mergeCell ref="C113:C115"/>
    <mergeCell ref="E113:E115"/>
    <mergeCell ref="F113:F115"/>
    <mergeCell ref="K113:K115"/>
    <mergeCell ref="B78:B115"/>
    <mergeCell ref="A51:A115"/>
    <mergeCell ref="A116:D116"/>
    <mergeCell ref="C117:C119"/>
    <mergeCell ref="E117:E119"/>
    <mergeCell ref="F117:F119"/>
    <mergeCell ref="K117:K119"/>
    <mergeCell ref="C120:C122"/>
    <mergeCell ref="E120:E122"/>
    <mergeCell ref="F120:F122"/>
    <mergeCell ref="K120:K122"/>
    <mergeCell ref="C123:C124"/>
    <mergeCell ref="E123:E124"/>
    <mergeCell ref="F123:F124"/>
    <mergeCell ref="K123:K124"/>
    <mergeCell ref="C125:C126"/>
    <mergeCell ref="E125:E126"/>
    <mergeCell ref="F125:F126"/>
    <mergeCell ref="K125:K126"/>
    <mergeCell ref="B117:B126"/>
    <mergeCell ref="C127:C128"/>
    <mergeCell ref="E127:E128"/>
    <mergeCell ref="F127:F128"/>
    <mergeCell ref="K127:K128"/>
    <mergeCell ref="B127:B129"/>
    <mergeCell ref="A117:A129"/>
    <mergeCell ref="A130:D130"/>
    <mergeCell ref="A131:D1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2026-07-03T20:02:34+00:00</dcterms:created>
  <dcterms:modified xsi:type="dcterms:W3CDTF">2026-07-03T20:02:34+00:00</dcterms:modified>
  <dc:title>Untitled Spreadsheet</dc:title>
  <dc:description/>
  <dc:subject/>
  <cp:keywords/>
  <cp:category/>
</cp:coreProperties>
</file>